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36" i="2"/>
  <c r="C33" i="2" s="1"/>
  <c r="C13" i="2" s="1"/>
  <c r="E55" i="2"/>
  <c r="D55" i="2"/>
  <c r="C55" i="2"/>
  <c r="C54" i="2" s="1"/>
  <c r="F70" i="2"/>
  <c r="E69" i="2"/>
  <c r="D69" i="2"/>
  <c r="F69" i="2" s="1"/>
  <c r="C69" i="2"/>
  <c r="C57" i="2"/>
  <c r="F53" i="2"/>
  <c r="E52" i="2"/>
  <c r="D52" i="2"/>
  <c r="F52" i="2" s="1"/>
  <c r="C52" i="2"/>
  <c r="E42" i="2"/>
  <c r="F51" i="2"/>
  <c r="E50" i="2"/>
  <c r="F50" i="2" s="1"/>
  <c r="D50" i="2"/>
  <c r="C50" i="2"/>
  <c r="E36" i="2"/>
  <c r="E33" i="2" s="1"/>
  <c r="E56" i="2"/>
  <c r="E59" i="2"/>
  <c r="E62" i="2"/>
  <c r="F18" i="2"/>
  <c r="D59" i="2"/>
  <c r="D62" i="2"/>
  <c r="D36" i="2"/>
  <c r="D56" i="2"/>
  <c r="C59" i="2"/>
  <c r="D57" i="2"/>
  <c r="E45" i="2"/>
  <c r="D45" i="2"/>
  <c r="C45" i="2"/>
  <c r="F49" i="2"/>
  <c r="F48" i="2"/>
  <c r="E47" i="2"/>
  <c r="D47" i="2"/>
  <c r="F47" i="2" s="1"/>
  <c r="C47" i="2"/>
  <c r="E57" i="2"/>
  <c r="D54" i="2" l="1"/>
  <c r="F59" i="2"/>
  <c r="F67" i="2"/>
  <c r="F65" i="2"/>
  <c r="F58" i="2"/>
  <c r="F61" i="2"/>
  <c r="F46" i="2"/>
  <c r="F44" i="2"/>
  <c r="F40" i="2"/>
  <c r="F39" i="2"/>
  <c r="F35" i="2"/>
  <c r="F32" i="2"/>
  <c r="F27" i="2"/>
  <c r="F26" i="2"/>
  <c r="F25" i="2"/>
  <c r="F24" i="2"/>
  <c r="F19" i="2"/>
  <c r="F17" i="2"/>
  <c r="E43" i="2"/>
  <c r="E34" i="2"/>
  <c r="E31" i="2"/>
  <c r="E30" i="2" s="1"/>
  <c r="E23" i="2"/>
  <c r="E22" i="2" s="1"/>
  <c r="E21" i="2" s="1"/>
  <c r="E15" i="2"/>
  <c r="E14" i="2" s="1"/>
  <c r="D43" i="2"/>
  <c r="D42" i="2" s="1"/>
  <c r="D34" i="2"/>
  <c r="D31" i="2"/>
  <c r="D30" i="2" s="1"/>
  <c r="D23" i="2"/>
  <c r="D22" i="2" s="1"/>
  <c r="D21" i="2" s="1"/>
  <c r="D13" i="2" s="1"/>
  <c r="D15" i="2"/>
  <c r="D14" i="2" s="1"/>
  <c r="C62" i="2"/>
  <c r="C56" i="2"/>
  <c r="C43" i="2"/>
  <c r="C34" i="2"/>
  <c r="C31" i="2"/>
  <c r="C30" i="2" s="1"/>
  <c r="C23" i="2"/>
  <c r="C22" i="2" s="1"/>
  <c r="C21" i="2" s="1"/>
  <c r="C15" i="2"/>
  <c r="C14" i="2" s="1"/>
  <c r="E13" i="2" l="1"/>
  <c r="E12" i="2" s="1"/>
  <c r="F34" i="2"/>
  <c r="F43" i="2"/>
  <c r="F57" i="2"/>
  <c r="F21" i="2"/>
  <c r="F23" i="2"/>
  <c r="F30" i="2"/>
  <c r="F60" i="2"/>
  <c r="F36" i="2"/>
  <c r="F15" i="2"/>
  <c r="F14" i="2" s="1"/>
  <c r="F42" i="2"/>
  <c r="F31" i="2"/>
  <c r="F45" i="2"/>
  <c r="D33" i="2"/>
  <c r="F22" i="2"/>
  <c r="F37" i="2"/>
  <c r="F62" i="2"/>
  <c r="E71" i="2" l="1"/>
  <c r="C12" i="2"/>
  <c r="C71" i="2" s="1"/>
  <c r="D12" i="2"/>
  <c r="D71" i="2" s="1"/>
  <c r="F33" i="2"/>
  <c r="E54" i="2"/>
  <c r="F54" i="2" s="1"/>
  <c r="F55" i="2"/>
  <c r="F56" i="2"/>
  <c r="F13" i="2" l="1"/>
  <c r="F71" i="2" l="1"/>
  <c r="F12" i="2"/>
</calcChain>
</file>

<file path=xl/sharedStrings.xml><?xml version="1.0" encoding="utf-8"?>
<sst xmlns="http://schemas.openxmlformats.org/spreadsheetml/2006/main" count="110" uniqueCount="109">
  <si>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</si>
  <si>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</si>
  <si>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</si>
  <si>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</si>
  <si>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</si>
  <si>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</si>
  <si>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</si>
  <si>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</si>
  <si>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</si>
  <si>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</si>
  <si>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</si>
  <si>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</si>
  <si>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</si>
  <si>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</si>
  <si>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</si>
  <si>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</si>
  <si>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</si>
  <si>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</si>
  <si>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</si>
  <si>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</si>
  <si>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</si>
  <si>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</si>
  <si>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</si>
  <si>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</si>
  <si>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</si>
  <si>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</si>
  <si>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</si>
  <si>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</si>
  <si>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</si>
  <si>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</si>
  <si>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</si>
  <si>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</si>
  <si>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</si>
  <si>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</si>
  <si>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</si>
  <si>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</si>
  <si>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</si>
  <si>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</si>
  <si>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</si>
  <si>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</si>
  <si>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</si>
  <si>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</si>
  <si>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</si>
  <si>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</si>
  <si>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</si>
  <si>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</si>
  <si>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</si>
  <si>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</si>
  <si>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</si>
  <si>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</si>
  <si>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</si>
  <si>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</si>
  <si>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</si>
  <si>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</si>
  <si>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</si>
  <si>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</si>
  <si>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</si>
  <si>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</si>
  <si>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</si>
  <si>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</si>
  <si>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</si>
  <si>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</si>
  <si>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</si>
  <si>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</si>
  <si>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</si>
  <si>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</si>
  <si>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</si>
  <si>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</si>
  <si>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</si>
  <si>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</si>
  <si>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</si>
  <si>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</si>
  <si>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</si>
  <si>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</si>
  <si>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</si>
  <si>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</si>
  <si>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</si>
  <si>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Фактическое исполнение за январь - июнь 2020 года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</si>
  <si>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</si>
  <si>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</si>
  <si>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</si>
  <si>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</si>
  <si>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январь - июнь 2021 года</t>
  </si>
  <si>
    <t>образования «Уляпское сельское поселение»</t>
  </si>
  <si>
    <t xml:space="preserve">Исполнение доходов бюджета муниципального образования «Уляпское сельское  поселение» за 1-е полугодие 2021 года по кодам классификации доходов бюджета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</si>
  <si>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</si>
  <si>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</si>
  <si>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</si>
  <si>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</si>
  <si>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</si>
  <si>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</si>
  <si>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</si>
  <si>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</si>
  <si>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</si>
  <si>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</si>
  <si>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</si>
  <si>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</si>
  <si>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</si>
  <si>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</si>
  <si>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</si>
  <si>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</si>
  <si>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</si>
  <si>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</si>
  <si>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</si>
  <si>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</si>
  <si>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</si>
  <si>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</si>
  <si>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</si>
  <si>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 xml:space="preserve">  от "06" октября 2021 г.№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</si>
</sst>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99"/>
  <sheetViews>
    <sheetView tabSelected="1" workbookViewId="0">
      <selection activeCell="B5" sqref="B5:F5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29" t="s">
        <v>74</v>
      </c>
      <c r="C2" s="29"/>
      <c r="D2" s="29"/>
      <c r="E2" s="29"/>
      <c r="F2" s="29"/>
    </row>
    <row r="3" spans="1:6" x14ac:dyDescent="0.25">
      <c r="B3" s="29" t="s">
        <v>0</v>
      </c>
      <c r="C3" s="29"/>
      <c r="D3" s="29"/>
      <c r="E3" s="29"/>
      <c r="F3" s="29"/>
    </row>
    <row r="4" spans="1:6" x14ac:dyDescent="0.25">
      <c r="B4" s="29" t="s">
        <v>83</v>
      </c>
      <c r="C4" s="29"/>
      <c r="D4" s="29"/>
      <c r="E4" s="29"/>
      <c r="F4" s="29"/>
    </row>
    <row r="5" spans="1:6" x14ac:dyDescent="0.25">
      <c r="B5" s="30" t="s">
        <v>108</v>
      </c>
      <c r="C5" s="30"/>
      <c r="D5" s="30"/>
      <c r="E5" s="30"/>
      <c r="F5" s="30"/>
    </row>
    <row r="6" spans="1:6" ht="9" customHeight="1" x14ac:dyDescent="0.25">
      <c r="A6" s="2"/>
    </row>
    <row r="7" spans="1:6" ht="15.75" customHeight="1" x14ac:dyDescent="0.25">
      <c r="A7" s="50" t="s">
        <v>84</v>
      </c>
      <c r="B7" s="50"/>
      <c r="C7" s="50"/>
      <c r="D7" s="50"/>
      <c r="E7" s="50"/>
      <c r="F7" s="50"/>
    </row>
    <row r="8" spans="1:6" ht="25.5" customHeight="1" x14ac:dyDescent="0.25">
      <c r="A8" s="50"/>
      <c r="B8" s="50"/>
      <c r="C8" s="50"/>
      <c r="D8" s="50"/>
      <c r="E8" s="50"/>
      <c r="F8" s="50"/>
    </row>
    <row r="9" spans="1:6" x14ac:dyDescent="0.25">
      <c r="F9" s="3" t="s">
        <v>1</v>
      </c>
    </row>
    <row r="10" spans="1:6" ht="15.75" customHeight="1" x14ac:dyDescent="0.25">
      <c r="A10" s="31" t="s">
        <v>2</v>
      </c>
      <c r="B10" s="31" t="s">
        <v>72</v>
      </c>
      <c r="C10" s="42" t="s">
        <v>77</v>
      </c>
      <c r="D10" s="32" t="s">
        <v>82</v>
      </c>
      <c r="E10" s="33"/>
      <c r="F10" s="42" t="s">
        <v>76</v>
      </c>
    </row>
    <row r="11" spans="1:6" ht="51.75" customHeight="1" x14ac:dyDescent="0.25">
      <c r="A11" s="31"/>
      <c r="B11" s="31"/>
      <c r="C11" s="44"/>
      <c r="D11" s="16" t="s">
        <v>75</v>
      </c>
      <c r="E11" s="16" t="s">
        <v>73</v>
      </c>
      <c r="F11" s="44"/>
    </row>
    <row r="12" spans="1:6" x14ac:dyDescent="0.25">
      <c r="A12" s="5" t="s">
        <v>3</v>
      </c>
      <c r="B12" s="6" t="s">
        <v>97</v>
      </c>
      <c r="C12" s="27">
        <f>C13+C42</f>
        <v>1836083.2800000003</v>
      </c>
      <c r="D12" s="27">
        <f>D13+D42</f>
        <v>8055900</v>
      </c>
      <c r="E12" s="27">
        <f>E13+E42</f>
        <v>5320590.8499999996</v>
      </c>
      <c r="F12" s="7">
        <f>E12*100/D12</f>
        <v>66.045889968842701</v>
      </c>
    </row>
    <row r="13" spans="1:6" x14ac:dyDescent="0.25">
      <c r="A13" s="4"/>
      <c r="B13" s="6" t="s">
        <v>4</v>
      </c>
      <c r="C13" s="27">
        <f>C14+C21+C30+C33</f>
        <v>1717417.1800000002</v>
      </c>
      <c r="D13" s="27">
        <f>D14+D21+D30+D33</f>
        <v>7423100</v>
      </c>
      <c r="E13" s="27">
        <f>E14+E21+E30+E33</f>
        <v>4914494.2399999993</v>
      </c>
      <c r="F13" s="7">
        <f>E13*100/D13</f>
        <v>66.205416066064032</v>
      </c>
    </row>
    <row r="14" spans="1:6" x14ac:dyDescent="0.25">
      <c r="A14" s="5" t="s">
        <v>5</v>
      </c>
      <c r="B14" s="6" t="s">
        <v>6</v>
      </c>
      <c r="C14" s="27">
        <f>C15</f>
        <v>354483.67</v>
      </c>
      <c r="D14" s="27">
        <f>D15</f>
        <v>659000</v>
      </c>
      <c r="E14" s="27">
        <f>E15</f>
        <v>386410.67</v>
      </c>
      <c r="F14" s="7">
        <f>F15</f>
        <v>58.63591350531108</v>
      </c>
    </row>
    <row r="15" spans="1:6" x14ac:dyDescent="0.25">
      <c r="A15" s="34" t="s">
        <v>7</v>
      </c>
      <c r="B15" s="35" t="s">
        <v>8</v>
      </c>
      <c r="C15" s="41">
        <f>C17+C18+C19</f>
        <v>354483.67</v>
      </c>
      <c r="D15" s="41">
        <f>D17+D18+D19</f>
        <v>659000</v>
      </c>
      <c r="E15" s="41">
        <f>E17+E18+E19</f>
        <v>386410.67</v>
      </c>
      <c r="F15" s="36">
        <f>E15*100/D15</f>
        <v>58.63591350531108</v>
      </c>
    </row>
    <row r="16" spans="1:6" x14ac:dyDescent="0.25">
      <c r="A16" s="34"/>
      <c r="B16" s="35"/>
      <c r="C16" s="41"/>
      <c r="D16" s="41"/>
      <c r="E16" s="41"/>
      <c r="F16" s="36"/>
    </row>
    <row r="17" spans="1:6" ht="78.75" x14ac:dyDescent="0.25">
      <c r="A17" s="4" t="s">
        <v>9</v>
      </c>
      <c r="B17" s="8" t="s">
        <v>10</v>
      </c>
      <c r="C17" s="28">
        <v>313002.65000000002</v>
      </c>
      <c r="D17" s="28">
        <v>659000</v>
      </c>
      <c r="E17" s="28">
        <v>321824.32</v>
      </c>
      <c r="F17" s="9">
        <f>E17*100/D17</f>
        <v>48.835253414264038</v>
      </c>
    </row>
    <row r="18" spans="1:6" ht="126" x14ac:dyDescent="0.25">
      <c r="A18" s="4" t="s">
        <v>11</v>
      </c>
      <c r="B18" s="8" t="s">
        <v>12</v>
      </c>
      <c r="C18" s="28">
        <v>37639.800000000003</v>
      </c>
      <c r="D18" s="28">
        <v>0</v>
      </c>
      <c r="E18" s="28">
        <v>55900.800000000003</v>
      </c>
      <c r="F18" s="9" t="e">
        <f>E18*100/D18</f>
        <v>#DIV/0!</v>
      </c>
    </row>
    <row r="19" spans="1:6" x14ac:dyDescent="0.25">
      <c r="A19" s="31" t="s">
        <v>13</v>
      </c>
      <c r="B19" s="37" t="s">
        <v>14</v>
      </c>
      <c r="C19" s="40">
        <v>3841.22</v>
      </c>
      <c r="D19" s="40">
        <v>0</v>
      </c>
      <c r="E19" s="40">
        <v>8685.5499999999993</v>
      </c>
      <c r="F19" s="38" t="e">
        <f>E19*100/D19</f>
        <v>#DIV/0!</v>
      </c>
    </row>
    <row r="20" spans="1:6" ht="48.75" customHeight="1" x14ac:dyDescent="0.25">
      <c r="A20" s="31"/>
      <c r="B20" s="37"/>
      <c r="C20" s="40"/>
      <c r="D20" s="40"/>
      <c r="E20" s="40"/>
      <c r="F20" s="39"/>
    </row>
    <row r="21" spans="1:6" ht="47.25" x14ac:dyDescent="0.25">
      <c r="A21" s="5" t="s">
        <v>15</v>
      </c>
      <c r="B21" s="6" t="s">
        <v>16</v>
      </c>
      <c r="C21" s="27">
        <f t="shared" ref="C21:E22" si="0">C22</f>
        <v>527568.5</v>
      </c>
      <c r="D21" s="27">
        <f t="shared" si="0"/>
        <v>1304900</v>
      </c>
      <c r="E21" s="27">
        <f t="shared" si="0"/>
        <v>600469.54</v>
      </c>
      <c r="F21" s="7">
        <f>E21*100/D21</f>
        <v>46.016517740823055</v>
      </c>
    </row>
    <row r="22" spans="1:6" ht="31.5" x14ac:dyDescent="0.25">
      <c r="A22" s="5" t="s">
        <v>17</v>
      </c>
      <c r="B22" s="6" t="s">
        <v>18</v>
      </c>
      <c r="C22" s="27">
        <f t="shared" si="0"/>
        <v>527568.5</v>
      </c>
      <c r="D22" s="27">
        <f t="shared" si="0"/>
        <v>1304900</v>
      </c>
      <c r="E22" s="27">
        <f t="shared" si="0"/>
        <v>600469.54</v>
      </c>
      <c r="F22" s="7">
        <f t="shared" ref="F22:F23" si="1">E22*100/D22</f>
        <v>46.016517740823055</v>
      </c>
    </row>
    <row r="23" spans="1:6" x14ac:dyDescent="0.25">
      <c r="A23" s="5" t="s">
        <v>19</v>
      </c>
      <c r="B23" s="6" t="s">
        <v>20</v>
      </c>
      <c r="C23" s="27">
        <f>C24+C25+C26+C27</f>
        <v>527568.5</v>
      </c>
      <c r="D23" s="27">
        <f>D24+D25+D26+D27</f>
        <v>1304900</v>
      </c>
      <c r="E23" s="27">
        <f>E24+E25+E26+E27</f>
        <v>600469.54</v>
      </c>
      <c r="F23" s="7">
        <f t="shared" si="1"/>
        <v>46.016517740823055</v>
      </c>
    </row>
    <row r="24" spans="1:6" ht="141.75" x14ac:dyDescent="0.25">
      <c r="A24" s="4" t="s">
        <v>21</v>
      </c>
      <c r="B24" s="10" t="s">
        <v>22</v>
      </c>
      <c r="C24" s="28">
        <v>249951.81</v>
      </c>
      <c r="D24" s="28">
        <v>601600</v>
      </c>
      <c r="E24" s="28">
        <v>271535.53999999998</v>
      </c>
      <c r="F24" s="9">
        <f>E24*100/D24</f>
        <v>45.13556183510638</v>
      </c>
    </row>
    <row r="25" spans="1:6" ht="157.5" x14ac:dyDescent="0.25">
      <c r="A25" s="4" t="s">
        <v>23</v>
      </c>
      <c r="B25" s="10" t="s">
        <v>24</v>
      </c>
      <c r="C25" s="28">
        <v>1635.41</v>
      </c>
      <c r="D25" s="28">
        <v>3000</v>
      </c>
      <c r="E25" s="28">
        <v>2045.48</v>
      </c>
      <c r="F25" s="9">
        <f>E25*100/D25</f>
        <v>68.182666666666663</v>
      </c>
    </row>
    <row r="26" spans="1:6" ht="141.75" x14ac:dyDescent="0.25">
      <c r="A26" s="4" t="s">
        <v>25</v>
      </c>
      <c r="B26" s="10" t="s">
        <v>26</v>
      </c>
      <c r="C26" s="28">
        <v>325730.31</v>
      </c>
      <c r="D26" s="28">
        <v>783500</v>
      </c>
      <c r="E26" s="28">
        <v>377572.49</v>
      </c>
      <c r="F26" s="9">
        <f>E26*100/D26</f>
        <v>48.190490108487559</v>
      </c>
    </row>
    <row r="27" spans="1:6" ht="15.75" customHeight="1" x14ac:dyDescent="0.25">
      <c r="A27" s="42" t="s">
        <v>27</v>
      </c>
      <c r="B27" s="45" t="s">
        <v>28</v>
      </c>
      <c r="C27" s="40">
        <v>-49749.03</v>
      </c>
      <c r="D27" s="40">
        <v>-83200</v>
      </c>
      <c r="E27" s="40">
        <v>-50683.97</v>
      </c>
      <c r="F27" s="38">
        <f>E27*100/D27</f>
        <v>60.918233173076921</v>
      </c>
    </row>
    <row r="28" spans="1:6" x14ac:dyDescent="0.25">
      <c r="A28" s="43"/>
      <c r="B28" s="46"/>
      <c r="C28" s="40"/>
      <c r="D28" s="40"/>
      <c r="E28" s="40"/>
      <c r="F28" s="48"/>
    </row>
    <row r="29" spans="1:6" x14ac:dyDescent="0.25">
      <c r="A29" s="44"/>
      <c r="B29" s="47"/>
      <c r="C29" s="40"/>
      <c r="D29" s="40"/>
      <c r="E29" s="40"/>
      <c r="F29" s="39"/>
    </row>
    <row r="30" spans="1:6" x14ac:dyDescent="0.25">
      <c r="A30" s="5" t="s">
        <v>29</v>
      </c>
      <c r="B30" s="6" t="s">
        <v>30</v>
      </c>
      <c r="C30" s="27">
        <f t="shared" ref="C30:E31" si="2">C31</f>
        <v>564379.16</v>
      </c>
      <c r="D30" s="27">
        <f t="shared" si="2"/>
        <v>3555200</v>
      </c>
      <c r="E30" s="27">
        <f t="shared" si="2"/>
        <v>3590724.9</v>
      </c>
      <c r="F30" s="7">
        <f t="shared" ref="F30:F37" si="3">E30*100/D30</f>
        <v>100.99923773627363</v>
      </c>
    </row>
    <row r="31" spans="1:6" x14ac:dyDescent="0.25">
      <c r="A31" s="5" t="s">
        <v>31</v>
      </c>
      <c r="B31" s="6" t="s">
        <v>32</v>
      </c>
      <c r="C31" s="27">
        <f t="shared" si="2"/>
        <v>564379.16</v>
      </c>
      <c r="D31" s="27">
        <f t="shared" si="2"/>
        <v>3555200</v>
      </c>
      <c r="E31" s="27">
        <f t="shared" si="2"/>
        <v>3590724.9</v>
      </c>
      <c r="F31" s="7">
        <f t="shared" si="3"/>
        <v>100.99923773627363</v>
      </c>
    </row>
    <row r="32" spans="1:6" x14ac:dyDescent="0.25">
      <c r="A32" s="4" t="s">
        <v>33</v>
      </c>
      <c r="B32" s="8" t="s">
        <v>34</v>
      </c>
      <c r="C32" s="28">
        <v>564379.16</v>
      </c>
      <c r="D32" s="28">
        <v>3555200</v>
      </c>
      <c r="E32" s="28">
        <v>3590724.9</v>
      </c>
      <c r="F32" s="9">
        <f t="shared" si="3"/>
        <v>100.99923773627363</v>
      </c>
    </row>
    <row r="33" spans="1:6" x14ac:dyDescent="0.25">
      <c r="A33" s="5" t="s">
        <v>35</v>
      </c>
      <c r="B33" s="6" t="s">
        <v>36</v>
      </c>
      <c r="C33" s="27">
        <f>C34+C36</f>
        <v>270985.84999999998</v>
      </c>
      <c r="D33" s="27">
        <f>D34+D36</f>
        <v>1904000</v>
      </c>
      <c r="E33" s="27">
        <f>E34+E36</f>
        <v>336889.13</v>
      </c>
      <c r="F33" s="7">
        <f t="shared" si="3"/>
        <v>17.693756827731093</v>
      </c>
    </row>
    <row r="34" spans="1:6" x14ac:dyDescent="0.25">
      <c r="A34" s="5" t="s">
        <v>37</v>
      </c>
      <c r="B34" s="6" t="s">
        <v>38</v>
      </c>
      <c r="C34" s="27">
        <f>C35</f>
        <v>8979.8799999999992</v>
      </c>
      <c r="D34" s="27">
        <f>D35</f>
        <v>129000</v>
      </c>
      <c r="E34" s="27">
        <f>E35</f>
        <v>-24523.52</v>
      </c>
      <c r="F34" s="7">
        <f t="shared" si="3"/>
        <v>-19.01048062015504</v>
      </c>
    </row>
    <row r="35" spans="1:6" ht="47.25" x14ac:dyDescent="0.25">
      <c r="A35" s="4" t="s">
        <v>39</v>
      </c>
      <c r="B35" s="10" t="s">
        <v>40</v>
      </c>
      <c r="C35" s="28">
        <v>8979.8799999999992</v>
      </c>
      <c r="D35" s="28">
        <v>129000</v>
      </c>
      <c r="E35" s="28">
        <v>-24523.52</v>
      </c>
      <c r="F35" s="9">
        <f t="shared" si="3"/>
        <v>-19.01048062015504</v>
      </c>
    </row>
    <row r="36" spans="1:6" ht="25.5" customHeight="1" x14ac:dyDescent="0.25">
      <c r="A36" s="5" t="s">
        <v>41</v>
      </c>
      <c r="B36" s="6" t="s">
        <v>42</v>
      </c>
      <c r="C36" s="27">
        <f>C39+C40</f>
        <v>262005.97</v>
      </c>
      <c r="D36" s="27">
        <f>D39+D40</f>
        <v>1775000</v>
      </c>
      <c r="E36" s="27">
        <f>E39+E40</f>
        <v>361412.65</v>
      </c>
      <c r="F36" s="7">
        <f t="shared" si="3"/>
        <v>20.361276056338028</v>
      </c>
    </row>
    <row r="37" spans="1:6" hidden="1" x14ac:dyDescent="0.25">
      <c r="A37" s="31" t="s">
        <v>43</v>
      </c>
      <c r="B37" s="37" t="s">
        <v>44</v>
      </c>
      <c r="C37" s="40"/>
      <c r="D37" s="40"/>
      <c r="E37" s="40"/>
      <c r="F37" s="49" t="e">
        <f t="shared" si="3"/>
        <v>#DIV/0!</v>
      </c>
    </row>
    <row r="38" spans="1:6" hidden="1" x14ac:dyDescent="0.25">
      <c r="A38" s="31"/>
      <c r="B38" s="37"/>
      <c r="C38" s="40"/>
      <c r="D38" s="40"/>
      <c r="E38" s="40"/>
      <c r="F38" s="49"/>
    </row>
    <row r="39" spans="1:6" ht="47.25" x14ac:dyDescent="0.25">
      <c r="A39" s="4" t="s">
        <v>45</v>
      </c>
      <c r="B39" s="8" t="s">
        <v>46</v>
      </c>
      <c r="C39" s="28">
        <v>122839.22</v>
      </c>
      <c r="D39" s="28">
        <v>160000</v>
      </c>
      <c r="E39" s="28">
        <v>187330.08</v>
      </c>
      <c r="F39" s="9">
        <f>E39*100/D39</f>
        <v>117.0813</v>
      </c>
    </row>
    <row r="40" spans="1:6" ht="33.75" customHeight="1" x14ac:dyDescent="0.25">
      <c r="A40" s="31" t="s">
        <v>47</v>
      </c>
      <c r="B40" s="37" t="s">
        <v>48</v>
      </c>
      <c r="C40" s="40">
        <v>139166.75</v>
      </c>
      <c r="D40" s="40">
        <v>1615000</v>
      </c>
      <c r="E40" s="40">
        <v>174082.57</v>
      </c>
      <c r="F40" s="49">
        <f>E40*100/D40</f>
        <v>10.779106501547988</v>
      </c>
    </row>
    <row r="41" spans="1:6" x14ac:dyDescent="0.25">
      <c r="A41" s="31"/>
      <c r="B41" s="37"/>
      <c r="C41" s="40"/>
      <c r="D41" s="40"/>
      <c r="E41" s="40"/>
      <c r="F41" s="49"/>
    </row>
    <row r="42" spans="1:6" x14ac:dyDescent="0.25">
      <c r="A42" s="4"/>
      <c r="B42" s="6" t="s">
        <v>49</v>
      </c>
      <c r="C42" s="27">
        <f>C43+C45+C47+C50+C52</f>
        <v>118666.1</v>
      </c>
      <c r="D42" s="27">
        <f>D43+D45+D47</f>
        <v>632800</v>
      </c>
      <c r="E42" s="27">
        <f>E43+E45+E47+E50</f>
        <v>406096.61</v>
      </c>
      <c r="F42" s="7">
        <f t="shared" ref="F42:F54" si="4">E42*100/D42</f>
        <v>64.174559102402029</v>
      </c>
    </row>
    <row r="43" spans="1:6" ht="94.5" x14ac:dyDescent="0.25">
      <c r="A43" s="5" t="s">
        <v>50</v>
      </c>
      <c r="B43" s="6" t="s">
        <v>51</v>
      </c>
      <c r="C43" s="27">
        <f>C44</f>
        <v>0</v>
      </c>
      <c r="D43" s="27">
        <f>D44</f>
        <v>426100</v>
      </c>
      <c r="E43" s="27">
        <f>E44</f>
        <v>35000</v>
      </c>
      <c r="F43" s="7">
        <f t="shared" si="4"/>
        <v>8.2140342642572168</v>
      </c>
    </row>
    <row r="44" spans="1:6" ht="78.75" x14ac:dyDescent="0.25">
      <c r="A44" s="4" t="s">
        <v>52</v>
      </c>
      <c r="B44" s="8" t="s">
        <v>51</v>
      </c>
      <c r="C44" s="28">
        <v>0</v>
      </c>
      <c r="D44" s="28">
        <v>426100</v>
      </c>
      <c r="E44" s="28">
        <v>35000</v>
      </c>
      <c r="F44" s="9">
        <f t="shared" si="4"/>
        <v>8.2140342642572168</v>
      </c>
    </row>
    <row r="45" spans="1:6" ht="110.25" x14ac:dyDescent="0.25">
      <c r="A45" s="5" t="s">
        <v>87</v>
      </c>
      <c r="B45" s="6" t="s">
        <v>85</v>
      </c>
      <c r="C45" s="27">
        <f>C46</f>
        <v>113650.8</v>
      </c>
      <c r="D45" s="27">
        <f>D46</f>
        <v>206700</v>
      </c>
      <c r="E45" s="27">
        <f>E46</f>
        <v>91324.800000000003</v>
      </c>
      <c r="F45" s="11">
        <f t="shared" si="4"/>
        <v>44.182293178519593</v>
      </c>
    </row>
    <row r="46" spans="1:6" ht="78.75" x14ac:dyDescent="0.25">
      <c r="A46" s="4" t="s">
        <v>88</v>
      </c>
      <c r="B46" s="8" t="s">
        <v>86</v>
      </c>
      <c r="C46" s="28">
        <v>113650.8</v>
      </c>
      <c r="D46" s="28">
        <v>206700</v>
      </c>
      <c r="E46" s="28">
        <v>91324.800000000003</v>
      </c>
      <c r="F46" s="12">
        <f t="shared" si="4"/>
        <v>44.182293178519593</v>
      </c>
    </row>
    <row r="47" spans="1:6" ht="42.75" customHeight="1" x14ac:dyDescent="0.25">
      <c r="A47" s="4" t="s">
        <v>90</v>
      </c>
      <c r="B47" s="24" t="s">
        <v>89</v>
      </c>
      <c r="C47" s="27">
        <f>C48+C49</f>
        <v>0</v>
      </c>
      <c r="D47" s="27">
        <f>D48+D49</f>
        <v>0</v>
      </c>
      <c r="E47" s="27">
        <f>E48+E49</f>
        <v>265235</v>
      </c>
      <c r="F47" s="12" t="e">
        <f>E47*100/D47</f>
        <v>#DIV/0!</v>
      </c>
    </row>
    <row r="48" spans="1:6" ht="90.75" customHeight="1" x14ac:dyDescent="0.25">
      <c r="A48" s="19" t="s">
        <v>93</v>
      </c>
      <c r="B48" s="25" t="s">
        <v>91</v>
      </c>
      <c r="C48" s="28">
        <v>0</v>
      </c>
      <c r="D48" s="28">
        <v>0</v>
      </c>
      <c r="E48" s="28">
        <v>254835</v>
      </c>
      <c r="F48" s="12" t="e">
        <f t="shared" ref="F48:F53" si="5">E48/D48*100</f>
        <v>#DIV/0!</v>
      </c>
    </row>
    <row r="49" spans="1:6" ht="94.5" customHeight="1" x14ac:dyDescent="0.25">
      <c r="A49" s="19" t="s">
        <v>94</v>
      </c>
      <c r="B49" s="25" t="s">
        <v>92</v>
      </c>
      <c r="C49" s="28">
        <v>0</v>
      </c>
      <c r="D49" s="28">
        <v>0</v>
      </c>
      <c r="E49" s="28">
        <v>10400</v>
      </c>
      <c r="F49" s="12" t="e">
        <f t="shared" si="5"/>
        <v>#DIV/0!</v>
      </c>
    </row>
    <row r="50" spans="1:6" ht="36.75" customHeight="1" x14ac:dyDescent="0.25">
      <c r="A50" s="19" t="s">
        <v>99</v>
      </c>
      <c r="B50" s="24" t="s">
        <v>98</v>
      </c>
      <c r="C50" s="27">
        <f>C51</f>
        <v>4515.3</v>
      </c>
      <c r="D50" s="27">
        <f>D51</f>
        <v>0</v>
      </c>
      <c r="E50" s="27">
        <f>E51</f>
        <v>14536.81</v>
      </c>
      <c r="F50" s="12" t="e">
        <f t="shared" si="5"/>
        <v>#DIV/0!</v>
      </c>
    </row>
    <row r="51" spans="1:6" ht="32.25" customHeight="1" x14ac:dyDescent="0.25">
      <c r="A51" s="19" t="s">
        <v>101</v>
      </c>
      <c r="B51" s="25" t="s">
        <v>100</v>
      </c>
      <c r="C51" s="28">
        <v>4515.3</v>
      </c>
      <c r="D51" s="28">
        <v>0</v>
      </c>
      <c r="E51" s="28">
        <v>14536.81</v>
      </c>
      <c r="F51" s="12" t="e">
        <f t="shared" si="5"/>
        <v>#DIV/0!</v>
      </c>
    </row>
    <row r="52" spans="1:6" ht="32.25" customHeight="1" x14ac:dyDescent="0.25">
      <c r="A52" s="19" t="s">
        <v>103</v>
      </c>
      <c r="B52" s="24" t="s">
        <v>102</v>
      </c>
      <c r="C52" s="27">
        <f>C53</f>
        <v>500</v>
      </c>
      <c r="D52" s="27">
        <f>D53</f>
        <v>0</v>
      </c>
      <c r="E52" s="27">
        <f>E53</f>
        <v>0</v>
      </c>
      <c r="F52" s="12" t="e">
        <f t="shared" si="5"/>
        <v>#DIV/0!</v>
      </c>
    </row>
    <row r="53" spans="1:6" ht="71.25" customHeight="1" x14ac:dyDescent="0.25">
      <c r="A53" s="19" t="s">
        <v>53</v>
      </c>
      <c r="B53" s="25" t="s">
        <v>54</v>
      </c>
      <c r="C53" s="28">
        <v>500</v>
      </c>
      <c r="D53" s="28">
        <v>0</v>
      </c>
      <c r="E53" s="28">
        <v>0</v>
      </c>
      <c r="F53" s="12" t="e">
        <f t="shared" si="5"/>
        <v>#DIV/0!</v>
      </c>
    </row>
    <row r="54" spans="1:6" x14ac:dyDescent="0.25">
      <c r="A54" s="5" t="s">
        <v>55</v>
      </c>
      <c r="B54" s="6" t="s">
        <v>56</v>
      </c>
      <c r="C54" s="27">
        <f>C55</f>
        <v>1643400</v>
      </c>
      <c r="D54" s="27">
        <f>D55</f>
        <v>14176500</v>
      </c>
      <c r="E54" s="27">
        <f>E55</f>
        <v>5718637.2000000002</v>
      </c>
      <c r="F54" s="7">
        <f t="shared" si="4"/>
        <v>40.338850915247065</v>
      </c>
    </row>
    <row r="55" spans="1:6" ht="31.5" x14ac:dyDescent="0.25">
      <c r="A55" s="5" t="s">
        <v>57</v>
      </c>
      <c r="B55" s="6" t="s">
        <v>58</v>
      </c>
      <c r="C55" s="27">
        <f>C56+C59+C62+C69</f>
        <v>1643400</v>
      </c>
      <c r="D55" s="27">
        <f>D56+D59+D62+D69</f>
        <v>14176500</v>
      </c>
      <c r="E55" s="27">
        <f>E56+E59+E62+E69</f>
        <v>5718637.2000000002</v>
      </c>
      <c r="F55" s="7">
        <f t="shared" ref="F55:F56" si="6">E55*100/D55</f>
        <v>40.338850915247065</v>
      </c>
    </row>
    <row r="56" spans="1:6" ht="31.5" x14ac:dyDescent="0.25">
      <c r="A56" s="5" t="s">
        <v>59</v>
      </c>
      <c r="B56" s="6" t="s">
        <v>60</v>
      </c>
      <c r="C56" s="27">
        <f>C57+C60</f>
        <v>128400</v>
      </c>
      <c r="D56" s="27">
        <f>D57</f>
        <v>466100</v>
      </c>
      <c r="E56" s="27">
        <f>E57</f>
        <v>233150</v>
      </c>
      <c r="F56" s="7">
        <f t="shared" si="6"/>
        <v>50.021454623471357</v>
      </c>
    </row>
    <row r="57" spans="1:6" x14ac:dyDescent="0.25">
      <c r="A57" s="4" t="s">
        <v>61</v>
      </c>
      <c r="B57" s="8" t="s">
        <v>62</v>
      </c>
      <c r="C57" s="28">
        <f>C58</f>
        <v>128400</v>
      </c>
      <c r="D57" s="28">
        <f>D58</f>
        <v>466100</v>
      </c>
      <c r="E57" s="28">
        <f>E58</f>
        <v>233150</v>
      </c>
      <c r="F57" s="9">
        <f>E57*100/D57</f>
        <v>50.021454623471357</v>
      </c>
    </row>
    <row r="58" spans="1:6" ht="31.5" x14ac:dyDescent="0.25">
      <c r="A58" s="4" t="s">
        <v>63</v>
      </c>
      <c r="B58" s="8" t="s">
        <v>64</v>
      </c>
      <c r="C58" s="28">
        <v>128400</v>
      </c>
      <c r="D58" s="28">
        <v>466100</v>
      </c>
      <c r="E58" s="28">
        <v>233150</v>
      </c>
      <c r="F58" s="9">
        <f t="shared" ref="F58:F61" si="7">E58*100/D58</f>
        <v>50.021454623471357</v>
      </c>
    </row>
    <row r="59" spans="1:6" ht="31.5" x14ac:dyDescent="0.25">
      <c r="A59" s="17" t="s">
        <v>79</v>
      </c>
      <c r="B59" s="18" t="s">
        <v>80</v>
      </c>
      <c r="C59" s="27">
        <f>C60+C61</f>
        <v>0</v>
      </c>
      <c r="D59" s="27">
        <f>D60+D61</f>
        <v>13435800</v>
      </c>
      <c r="E59" s="27">
        <f>E60+E61</f>
        <v>5350937.2</v>
      </c>
      <c r="F59" s="15">
        <f t="shared" si="7"/>
        <v>39.825966447848288</v>
      </c>
    </row>
    <row r="60" spans="1:6" ht="47.25" x14ac:dyDescent="0.25">
      <c r="A60" s="4" t="s">
        <v>96</v>
      </c>
      <c r="B60" s="8" t="s">
        <v>95</v>
      </c>
      <c r="C60" s="28">
        <v>0</v>
      </c>
      <c r="D60" s="28">
        <v>12296800</v>
      </c>
      <c r="E60" s="28">
        <v>4850937.2</v>
      </c>
      <c r="F60" s="9">
        <f t="shared" si="7"/>
        <v>39.448776917572054</v>
      </c>
    </row>
    <row r="61" spans="1:6" x14ac:dyDescent="0.25">
      <c r="A61" s="4" t="s">
        <v>78</v>
      </c>
      <c r="B61" s="8" t="s">
        <v>81</v>
      </c>
      <c r="C61" s="28">
        <v>0</v>
      </c>
      <c r="D61" s="28">
        <v>1139000</v>
      </c>
      <c r="E61" s="28">
        <v>500000</v>
      </c>
      <c r="F61" s="9">
        <f t="shared" si="7"/>
        <v>43.89815627743635</v>
      </c>
    </row>
    <row r="62" spans="1:6" x14ac:dyDescent="0.25">
      <c r="A62" s="5"/>
      <c r="B62" s="51" t="s">
        <v>65</v>
      </c>
      <c r="C62" s="41">
        <f>C65+C67</f>
        <v>115000</v>
      </c>
      <c r="D62" s="41">
        <f>D65+D67</f>
        <v>274600</v>
      </c>
      <c r="E62" s="41">
        <f>E65+E67</f>
        <v>134550</v>
      </c>
      <c r="F62" s="36">
        <f>E62*100/D62</f>
        <v>48.998543335761106</v>
      </c>
    </row>
    <row r="63" spans="1:6" x14ac:dyDescent="0.25">
      <c r="A63" s="5" t="s">
        <v>66</v>
      </c>
      <c r="B63" s="51"/>
      <c r="C63" s="41"/>
      <c r="D63" s="41"/>
      <c r="E63" s="41"/>
      <c r="F63" s="36"/>
    </row>
    <row r="64" spans="1:6" x14ac:dyDescent="0.25">
      <c r="A64" s="5"/>
      <c r="B64" s="51"/>
      <c r="C64" s="41"/>
      <c r="D64" s="41"/>
      <c r="E64" s="41"/>
      <c r="F64" s="36"/>
    </row>
    <row r="65" spans="1:6" x14ac:dyDescent="0.25">
      <c r="A65" s="31" t="s">
        <v>67</v>
      </c>
      <c r="B65" s="37" t="s">
        <v>68</v>
      </c>
      <c r="C65" s="40">
        <v>13750</v>
      </c>
      <c r="D65" s="40">
        <v>33000</v>
      </c>
      <c r="E65" s="40">
        <v>13750</v>
      </c>
      <c r="F65" s="49">
        <f>E65*100/D65</f>
        <v>41.666666666666664</v>
      </c>
    </row>
    <row r="66" spans="1:6" x14ac:dyDescent="0.25">
      <c r="A66" s="31"/>
      <c r="B66" s="37"/>
      <c r="C66" s="40"/>
      <c r="D66" s="40"/>
      <c r="E66" s="40"/>
      <c r="F66" s="49"/>
    </row>
    <row r="67" spans="1:6" x14ac:dyDescent="0.25">
      <c r="A67" s="31" t="s">
        <v>69</v>
      </c>
      <c r="B67" s="37" t="s">
        <v>70</v>
      </c>
      <c r="C67" s="40">
        <v>101250</v>
      </c>
      <c r="D67" s="40">
        <v>241600</v>
      </c>
      <c r="E67" s="40">
        <v>120800</v>
      </c>
      <c r="F67" s="49">
        <f>E67*100/D67</f>
        <v>50</v>
      </c>
    </row>
    <row r="68" spans="1:6" x14ac:dyDescent="0.25">
      <c r="A68" s="31"/>
      <c r="B68" s="37"/>
      <c r="C68" s="40"/>
      <c r="D68" s="40"/>
      <c r="E68" s="40"/>
      <c r="F68" s="49"/>
    </row>
    <row r="69" spans="1:6" ht="27.75" customHeight="1" x14ac:dyDescent="0.25">
      <c r="A69" s="19" t="s">
        <v>105</v>
      </c>
      <c r="B69" s="20" t="s">
        <v>104</v>
      </c>
      <c r="C69" s="27">
        <f>C70</f>
        <v>1400000</v>
      </c>
      <c r="D69" s="27">
        <f>D70</f>
        <v>0</v>
      </c>
      <c r="E69" s="27">
        <f>E70</f>
        <v>0</v>
      </c>
      <c r="F69" s="21" t="e">
        <f>E69/D69*100</f>
        <v>#DIV/0!</v>
      </c>
    </row>
    <row r="70" spans="1:6" ht="31.5" x14ac:dyDescent="0.25">
      <c r="A70" s="19" t="s">
        <v>107</v>
      </c>
      <c r="B70" s="22" t="s">
        <v>106</v>
      </c>
      <c r="C70" s="28">
        <v>1400000</v>
      </c>
      <c r="D70" s="28">
        <v>0</v>
      </c>
      <c r="E70" s="28">
        <v>0</v>
      </c>
      <c r="F70" s="23" t="e">
        <f>E70/D70*100</f>
        <v>#DIV/0!</v>
      </c>
    </row>
    <row r="71" spans="1:6" x14ac:dyDescent="0.25">
      <c r="A71" s="5" t="s">
        <v>71</v>
      </c>
      <c r="B71" s="6"/>
      <c r="C71" s="27">
        <f>C12+C54</f>
        <v>3479483.2800000003</v>
      </c>
      <c r="D71" s="27">
        <f>D12+D54</f>
        <v>22232400</v>
      </c>
      <c r="E71" s="27">
        <f>E12+E54</f>
        <v>11039228.050000001</v>
      </c>
      <c r="F71" s="7">
        <f>E71*100/D71</f>
        <v>49.653784791565464</v>
      </c>
    </row>
    <row r="72" spans="1:6" x14ac:dyDescent="0.25">
      <c r="A72" s="13"/>
      <c r="E72" s="26"/>
    </row>
    <row r="73" spans="1:6" x14ac:dyDescent="0.25">
      <c r="A73" s="13"/>
      <c r="E73" s="26"/>
    </row>
    <row r="74" spans="1:6" x14ac:dyDescent="0.25">
      <c r="A74" s="13"/>
      <c r="E74" s="26"/>
    </row>
    <row r="75" spans="1:6" x14ac:dyDescent="0.25">
      <c r="A75" s="13"/>
      <c r="E75" s="26"/>
    </row>
    <row r="76" spans="1:6" x14ac:dyDescent="0.25">
      <c r="A76" s="13"/>
    </row>
    <row r="77" spans="1:6" x14ac:dyDescent="0.25">
      <c r="A77" s="13"/>
    </row>
    <row r="78" spans="1:6" x14ac:dyDescent="0.25">
      <c r="A78" s="13"/>
    </row>
    <row r="79" spans="1:6" x14ac:dyDescent="0.25">
      <c r="A79" s="13"/>
    </row>
    <row r="80" spans="1:6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</sheetData>
  <mergeCells count="57">
    <mergeCell ref="E40:E41"/>
    <mergeCell ref="E62:E64"/>
    <mergeCell ref="E65:E66"/>
    <mergeCell ref="E67:E68"/>
    <mergeCell ref="C65:C66"/>
    <mergeCell ref="C67:C68"/>
    <mergeCell ref="D62:D64"/>
    <mergeCell ref="D65:D66"/>
    <mergeCell ref="D67:D68"/>
    <mergeCell ref="C62:C64"/>
    <mergeCell ref="D40:D41"/>
    <mergeCell ref="A67:A68"/>
    <mergeCell ref="B67:B68"/>
    <mergeCell ref="F67:F68"/>
    <mergeCell ref="A7:F8"/>
    <mergeCell ref="F10:F11"/>
    <mergeCell ref="C10:C11"/>
    <mergeCell ref="C15:C16"/>
    <mergeCell ref="A40:A41"/>
    <mergeCell ref="B40:B41"/>
    <mergeCell ref="F40:F41"/>
    <mergeCell ref="B62:B64"/>
    <mergeCell ref="F62:F64"/>
    <mergeCell ref="A65:A66"/>
    <mergeCell ref="B65:B66"/>
    <mergeCell ref="F65:F66"/>
    <mergeCell ref="C40:C41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B2:F2"/>
    <mergeCell ref="B3:F3"/>
    <mergeCell ref="B4:F4"/>
    <mergeCell ref="B5:F5"/>
    <mergeCell ref="A10:A11"/>
    <mergeCell ref="B10:B11"/>
    <mergeCell ref="D10:E10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2021-10-06T11:29:27Z</cp:lastPrinted>
  <dcterms:created xsi:type="dcterms:W3CDTF">2015-06-05T18:17:20Z</dcterms:created>
  <dcterms:modified xsi:type="dcterms:W3CDTF">2021-10-07T11:12:56Z</dcterms:modified>
</cp:coreProperties>
</file>