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<sst xmlns="http://schemas.openxmlformats.org/spreadsheetml/2006/main" count="579" uniqueCount="196">
  <si>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</si>
  <si>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</si>
  <si>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</si>
  <si>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</si>
  <si>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</si>
  <si>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</si>
  <si>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</si>
  <si>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</si>
  <si>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</si>
  <si>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</si>
  <si>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</si>
  <si>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</si>
  <si>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</si>
  <si>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</si>
  <si>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</si>
  <si>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</si>
  <si>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</si>
  <si>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</si>
  <si>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</si>
  <si>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</si>
  <si>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</si>
  <si>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</si>
  <si>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</si>
  <si>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</si>
  <si>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</si>
  <si>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</si>
  <si>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</si>
  <si>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</si>
  <si>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</si>
  <si>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</si>
  <si>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</si>
  <si>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</si>
  <si>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</si>
  <si>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</si>
  <si>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</si>
  <si>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</si>
  <si>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</si>
  <si>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</si>
  <si>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</si>
  <si>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</si>
  <si>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</si>
  <si>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</si>
  <si>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</si>
  <si>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</si>
  <si>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</si>
  <si>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</si>
  <si>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</si>
  <si>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</si>
  <si>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</si>
  <si>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</si>
  <si>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</si>
  <si>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</si>
  <si>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</si>
  <si>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</si>
  <si>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</si>
  <si>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</si>
  <si>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</si>
  <si>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</si>
  <si>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</si>
  <si>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</si>
  <si>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</si>
  <si>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</si>
  <si>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</si>
  <si>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</si>
  <si>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</si>
  <si>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</si>
  <si>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</si>
  <si>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</si>
  <si>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</si>
  <si>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</si>
  <si>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</si>
  <si>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</si>
  <si>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</si>
  <si>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</si>
  <si>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</si>
  <si>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</si>
  <si>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</si>
  <si>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</si>
  <si>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</si>
  <si>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</si>
  <si>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</si>
  <si>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</si>
  <si>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</si>
  <si>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</si>
  <si>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</si>
  <si>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</si>
  <si>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</si>
  <si>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</si>
  <si>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</si>
  <si>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</si>
  <si>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</si>
  <si>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</si>
  <si>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</si>
  <si>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6810010060</t>
  </si>
  <si>
    <t>6810010070</t>
  </si>
  <si>
    <t>6810010080</t>
  </si>
  <si>
    <t>0113</t>
  </si>
  <si>
    <t>6810010090</t>
  </si>
  <si>
    <t>6810010100</t>
  </si>
  <si>
    <t>68100L2991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</si>
  <si>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</si>
  <si>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</si>
  <si>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</si>
  <si>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</si>
  <si>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</si>
  <si>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</si>
  <si>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</si>
  <si>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</si>
  <si>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</si>
  <si>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</si>
  <si>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</si>
  <si>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</si>
  <si>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Бюджет, принятый СНД с/п на 2021год  (№187 от 23.12.2020  руб.</t>
  </si>
  <si>
    <t>Обеспечение деятельности по землеустройству и землепользованию МО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</si>
  <si>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</si>
  <si>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</si>
  <si>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</si>
  <si>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</si>
  <si>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</si>
  <si>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Строительство распределительного газопровода низкого давления по ул. Мира в с.Штурбино</t>
  </si>
  <si>
    <t>«Увековечение памяти погибших при защите отечества на 2019-2024 годы»</t>
  </si>
  <si>
    <t>ИТОГО:0100</t>
  </si>
  <si>
    <t>Уточненный бюджет  на отчетную дату, руб.</t>
  </si>
  <si>
    <t>Остаток                     РУБ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</si>
  <si>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</si>
  <si>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</si>
  <si>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</si>
  <si>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</si>
  <si>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</si>
  <si>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</si>
  <si>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</si>
  <si>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</si>
  <si>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</si>
  <si>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</si>
  <si>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</si>
  <si>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</si>
  <si>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Кассовое исполнение  за 2021год на отчетную дату                    руб.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</si>
  <si>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</si>
  <si>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</si>
  <si>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</si>
  <si>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</si>
  <si>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</si>
  <si>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</si>
  <si>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</si>
  <si>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</si>
  <si>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</si>
  <si>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</si>
  <si>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</si>
  <si>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</si>
  <si>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</si>
  <si>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</si>
  <si>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</si>
  <si>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Обеспечение населения и торритории сельского поселения от чрезвычайных ситуаций МО "Уляпское сельское поселение"</t>
  </si>
  <si>
    <t>Обеспечение пожарной безопасности МО "Уляпское сельское поселение"</t>
  </si>
  <si>
    <t>ИТОГО: Дорожное хозяйство (дорожные фонды)       0409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</si>
  <si>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</si>
  <si>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</si>
  <si>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</si>
  <si>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</si>
  <si>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</si>
  <si>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</si>
  <si>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</si>
  <si>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</si>
  <si>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</si>
  <si>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</si>
  <si>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</si>
  <si>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Ведомственная целевая программа обеспечения первичных мер пожарной безопасности в границах муниципального образования "уляпское сельское поселение" на 2019-2021 годы</t>
  </si>
  <si>
    <t>Ведомственная целевая программа о порядке участия в предупреждении и ликвидации последствий ГО и ЧС на ведомственной территории муниципального образования "Уляпское сельское поселение" на 2019-2021 годы.</t>
  </si>
  <si>
    <t>Программа комплексное развитие транспортной инфраструктуры муниципального образования «Уляпское сельское поселение» до 2027 года</t>
  </si>
  <si>
    <t>Муниципальная программа «Развитие малого и среднего предпринимательства в муниципальном образовании «Уляпское сельское поселение» на 2021-2023 годы»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</si>
  <si>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</si>
  <si>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</si>
  <si>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Исполнение расходов бюджета муниципального образования  "Уляпское сельское поселение" за 9 месяцев 2021 года по ведомственной структуре расходов бюджета</t>
  </si>
  <si>
    <t>Фактическое исполнение за январь - сентябрь 2020 года</t>
  </si>
  <si>
    <t>6100055490</t>
  </si>
  <si>
    <t>0</t>
  </si>
  <si>
    <t>Расходы по передаче полномочий  по внутреннему муниципальному финансовому контролю</t>
  </si>
  <si>
    <t>6190000402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</si>
  <si>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и экстремизма на территории МО «Уляпское сельское поселение» на 2021-2023годы»</t>
  </si>
  <si>
    <t xml:space="preserve">Программа «Противодействие коррупции в муниципальном образовании "Уляпское сельское поселение" на 2019-2021годы»
</t>
  </si>
  <si>
    <t>Муниципальная программа по профилактике преступлений и правонарушений на территории на 2020-2022гг"</t>
  </si>
  <si>
    <t>Муниципальная программа" Формирование современной городской среды на 2018-2022гг"</t>
  </si>
  <si>
    <t>Муниципальная программа" Повышение безопасности дорожного движения в муниципальном образовании "Уляпское сельское поселение" на 2019-2021годах"</t>
  </si>
  <si>
    <t>Программа Комплексного развития социальной инфраструктуры муниципального образования "Уляпское сельское поселение" Красногвардейского района Республики Адыгея на 2017-2025гг"</t>
  </si>
  <si>
    <t>Программа энергосбережение и повышение энергетической эффективности в муниципальном образовании "Уляпское сельское поселение" на 2021-2023гг"</t>
  </si>
  <si>
    <t>Муниципальная программа «Комплексное развитие систем коммунальной  инфраструктуры муниципального образования "Уляпское сельское поселение" на 2018-2027годы"</t>
  </si>
  <si>
    <t xml:space="preserve">Муниципальная программа 
«Комплексное развитие систем коммунальной  инфраструктуры муниципального образования "Уляпское сельское поселение" на 2013-2025гг"  (Разработка проекта зон санитарной охраны на водозаборных сооружениях)
</t>
  </si>
  <si>
    <t xml:space="preserve">Муниципальная программа муниципального образования «Уляпское сельское поселение» «Чистая вода» на 2020-2022 годы. ( Изготовление ПСД на реконструкцию водопроводных сетей в а.Уляп протяженностью 13 км.) 
</t>
  </si>
  <si>
    <t>Муниципальная программа муниципального образования «Уляпское сельское поселение» «Чистая вода» на 2020-2022 годы. (Проведение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Адыгея»)</t>
  </si>
  <si>
    <t>Муниципальная программа муниципального образования «Уляпское сельское поселение» «Чистая вода» на 2020-2022 годы. (Реализация мероприятий по строительству и реконструкции объектов, находящихся в муниципальной (государственной) собственности</t>
  </si>
  <si>
    <t>Муниципальная программа муниципального образования «Уляпское сельское поселение» «Чистая вода» на 2020-2022 годы» «Установка водонапорной башни «Рожновского» с бурением артезианской скважины в а.Уляп, Красногвардейского района, Республики Адыгея»</t>
  </si>
  <si>
    <t>1103</t>
  </si>
  <si>
    <t xml:space="preserve">Содержание автомобильных дорог общего пользования местного значения и искусственных сооружений на них </t>
  </si>
  <si>
    <t xml:space="preserve">Ремонт автомобильных дорог общего пользования местного значения и искусственных сооружений на них </t>
  </si>
  <si>
    <t>Паспортизация автомобильных дорог общего пользования местного значения</t>
  </si>
  <si>
    <t>№42  от "29"декабря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</si>
</sst>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7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4" fontId="56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4" fontId="4" fillId="0" borderId="16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2" fontId="15" fillId="0" borderId="16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" fontId="8" fillId="0" borderId="1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right" vertical="center" wrapText="1"/>
    </xf>
    <xf numFmtId="0" fontId="61" fillId="0" borderId="0" xfId="0" applyFont="1" applyFill="1" applyAlignment="1">
      <alignment horizontal="right" vertical="center" wrapText="1"/>
    </xf>
    <xf numFmtId="0" fontId="61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8" fillId="0" borderId="27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4" fontId="12" fillId="0" borderId="2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4" fontId="6" fillId="0" borderId="34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январ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8"/>
  <sheetViews>
    <sheetView tabSelected="1" zoomScale="106" zoomScaleNormal="106" zoomScalePageLayoutView="0" workbookViewId="0" topLeftCell="A1">
      <selection activeCell="K6" sqref="K6"/>
    </sheetView>
  </sheetViews>
  <sheetFormatPr defaultColWidth="9.140625" defaultRowHeight="15"/>
  <cols>
    <col min="1" max="1" width="28.28125" style="23" customWidth="1"/>
    <col min="2" max="2" width="5.140625" style="30" customWidth="1"/>
    <col min="3" max="3" width="10.8515625" style="31" customWidth="1"/>
    <col min="4" max="4" width="4.7109375" style="32" customWidth="1"/>
    <col min="5" max="5" width="5.00390625" style="33" customWidth="1"/>
    <col min="6" max="6" width="14.7109375" style="25" customWidth="1"/>
    <col min="7" max="7" width="15.140625" style="22" customWidth="1"/>
    <col min="8" max="8" width="19.421875" style="22" customWidth="1"/>
    <col min="9" max="9" width="15.57421875" style="22" customWidth="1"/>
    <col min="10" max="10" width="15.421875" style="22" customWidth="1"/>
    <col min="11" max="11" width="14.421875" style="40" customWidth="1"/>
    <col min="12" max="13" width="9.140625" style="14" customWidth="1"/>
    <col min="14" max="14" width="12.28125" style="14" bestFit="1" customWidth="1"/>
    <col min="15" max="16384" width="9.140625" style="14" customWidth="1"/>
  </cols>
  <sheetData>
    <row r="1" spans="1:14" ht="15">
      <c r="A1" s="42"/>
      <c r="B1" s="42"/>
      <c r="C1" s="43"/>
      <c r="D1" s="43"/>
      <c r="E1" s="44"/>
      <c r="F1" s="44"/>
      <c r="G1" s="43"/>
      <c r="H1" s="45"/>
      <c r="I1" s="45"/>
      <c r="J1" s="45"/>
      <c r="K1" s="43"/>
      <c r="L1" s="46"/>
      <c r="M1" s="46"/>
      <c r="N1" s="46"/>
    </row>
    <row r="2" spans="1:14" ht="15">
      <c r="A2" s="203" t="s">
        <v>124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47"/>
      <c r="M2" s="48"/>
      <c r="N2" s="48"/>
    </row>
    <row r="3" spans="1:14" ht="15" customHeight="1">
      <c r="A3" s="203" t="s">
        <v>125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47"/>
      <c r="M3" s="48"/>
      <c r="N3" s="48"/>
    </row>
    <row r="4" spans="1:14" ht="15">
      <c r="A4" s="203" t="s">
        <v>126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47"/>
      <c r="M4" s="48"/>
      <c r="N4" s="48"/>
    </row>
    <row r="5" spans="1:14" ht="15">
      <c r="A5" s="204" t="s">
        <v>195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47"/>
      <c r="M5" s="48"/>
      <c r="N5" s="48"/>
    </row>
    <row r="6" spans="1:14" ht="15">
      <c r="A6" s="133"/>
      <c r="B6" s="133"/>
      <c r="C6" s="133"/>
      <c r="D6" s="133"/>
      <c r="E6" s="133"/>
      <c r="F6" s="134"/>
      <c r="G6" s="133"/>
      <c r="H6" s="135"/>
      <c r="I6" s="149"/>
      <c r="J6" s="133"/>
      <c r="K6" s="49"/>
      <c r="L6" s="47"/>
      <c r="M6" s="48"/>
      <c r="N6" s="48"/>
    </row>
    <row r="7" spans="1:14" ht="15">
      <c r="A7" s="133"/>
      <c r="B7" s="133"/>
      <c r="C7" s="133"/>
      <c r="D7" s="133"/>
      <c r="E7" s="133"/>
      <c r="F7" s="134"/>
      <c r="G7" s="133"/>
      <c r="H7" s="135"/>
      <c r="I7" s="149"/>
      <c r="J7" s="133"/>
      <c r="K7" s="49"/>
      <c r="L7" s="47"/>
      <c r="M7" s="48"/>
      <c r="N7" s="48"/>
    </row>
    <row r="8" spans="1:11" ht="66" customHeight="1">
      <c r="A8" s="50"/>
      <c r="B8" s="50"/>
      <c r="C8" s="50"/>
      <c r="D8" s="50"/>
      <c r="E8" s="50"/>
      <c r="F8" s="188" t="s">
        <v>172</v>
      </c>
      <c r="G8" s="188"/>
      <c r="H8" s="188"/>
      <c r="I8" s="188"/>
      <c r="J8" s="188"/>
      <c r="K8" s="51"/>
    </row>
    <row r="9" spans="1:11" ht="15.7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s="15" customFormat="1" ht="15.75">
      <c r="A10" s="3"/>
      <c r="B10" s="34"/>
      <c r="C10" s="35"/>
      <c r="D10" s="35"/>
      <c r="E10" s="35"/>
      <c r="F10" s="136"/>
      <c r="G10" s="9"/>
      <c r="H10" s="154"/>
      <c r="I10" s="9"/>
      <c r="J10" s="9"/>
      <c r="K10" s="38"/>
    </row>
    <row r="11" spans="1:11" ht="24.75" customHeight="1">
      <c r="A11" s="190" t="s">
        <v>0</v>
      </c>
      <c r="B11" s="191"/>
      <c r="C11" s="191"/>
      <c r="D11" s="191"/>
      <c r="E11" s="192"/>
      <c r="F11" s="190" t="s">
        <v>173</v>
      </c>
      <c r="G11" s="221" t="s">
        <v>112</v>
      </c>
      <c r="H11" s="194" t="s">
        <v>122</v>
      </c>
      <c r="I11" s="196" t="s">
        <v>136</v>
      </c>
      <c r="J11" s="222" t="s">
        <v>123</v>
      </c>
      <c r="K11" s="219" t="s">
        <v>127</v>
      </c>
    </row>
    <row r="12" spans="1:11" ht="54" customHeight="1">
      <c r="A12" s="190"/>
      <c r="B12" s="190"/>
      <c r="C12" s="190"/>
      <c r="D12" s="190"/>
      <c r="E12" s="193"/>
      <c r="F12" s="190"/>
      <c r="G12" s="221"/>
      <c r="H12" s="195"/>
      <c r="I12" s="196"/>
      <c r="J12" s="223"/>
      <c r="K12" s="220"/>
    </row>
    <row r="13" spans="1:11" ht="11.25" customHeight="1">
      <c r="A13" s="4">
        <v>1</v>
      </c>
      <c r="B13" s="5">
        <v>2</v>
      </c>
      <c r="C13" s="6">
        <v>3</v>
      </c>
      <c r="D13" s="6">
        <v>4</v>
      </c>
      <c r="E13" s="36">
        <v>5</v>
      </c>
      <c r="F13" s="137"/>
      <c r="G13" s="8">
        <v>6</v>
      </c>
      <c r="H13" s="7">
        <v>7</v>
      </c>
      <c r="I13" s="7">
        <v>8</v>
      </c>
      <c r="J13" s="7">
        <v>9</v>
      </c>
      <c r="K13" s="1">
        <v>10</v>
      </c>
    </row>
    <row r="14" spans="1:11" ht="21.75" customHeight="1">
      <c r="A14" s="52" t="s">
        <v>70</v>
      </c>
      <c r="B14" s="53" t="s">
        <v>1</v>
      </c>
      <c r="C14" s="53" t="s">
        <v>174</v>
      </c>
      <c r="D14" s="53" t="s">
        <v>3</v>
      </c>
      <c r="E14" s="53" t="s">
        <v>4</v>
      </c>
      <c r="F14" s="137">
        <v>0</v>
      </c>
      <c r="G14" s="8" t="s">
        <v>175</v>
      </c>
      <c r="H14" s="60">
        <v>100000</v>
      </c>
      <c r="I14" s="60">
        <v>100000</v>
      </c>
      <c r="J14" s="147">
        <f>H14-I14</f>
        <v>0</v>
      </c>
      <c r="K14" s="58">
        <f>I14/H14*100</f>
        <v>100</v>
      </c>
    </row>
    <row r="15" spans="1:11" ht="19.5" customHeight="1">
      <c r="A15" s="52" t="s">
        <v>72</v>
      </c>
      <c r="B15" s="53" t="s">
        <v>1</v>
      </c>
      <c r="C15" s="53" t="s">
        <v>174</v>
      </c>
      <c r="D15" s="53" t="s">
        <v>67</v>
      </c>
      <c r="E15" s="53" t="s">
        <v>5</v>
      </c>
      <c r="F15" s="137">
        <v>0</v>
      </c>
      <c r="G15" s="8" t="s">
        <v>175</v>
      </c>
      <c r="H15" s="60">
        <v>30200</v>
      </c>
      <c r="I15" s="60">
        <v>30200</v>
      </c>
      <c r="J15" s="147">
        <f>H15-I15</f>
        <v>0</v>
      </c>
      <c r="K15" s="58">
        <f>I15/H15*100</f>
        <v>100</v>
      </c>
    </row>
    <row r="16" spans="1:11" ht="24.75" customHeight="1">
      <c r="A16" s="52" t="s">
        <v>70</v>
      </c>
      <c r="B16" s="53" t="s">
        <v>1</v>
      </c>
      <c r="C16" s="54" t="s">
        <v>2</v>
      </c>
      <c r="D16" s="54" t="s">
        <v>3</v>
      </c>
      <c r="E16" s="55" t="s">
        <v>4</v>
      </c>
      <c r="F16" s="56">
        <v>452189.32</v>
      </c>
      <c r="G16" s="57">
        <v>720771</v>
      </c>
      <c r="H16" s="41">
        <v>720771</v>
      </c>
      <c r="I16" s="160">
        <v>459405.01</v>
      </c>
      <c r="J16" s="156">
        <f>H16-I16</f>
        <v>261365.99</v>
      </c>
      <c r="K16" s="58">
        <f>I16/H16*100</f>
        <v>63.737998615371595</v>
      </c>
    </row>
    <row r="17" spans="1:14" ht="22.5" customHeight="1">
      <c r="A17" s="52" t="s">
        <v>72</v>
      </c>
      <c r="B17" s="53" t="s">
        <v>1</v>
      </c>
      <c r="C17" s="54" t="s">
        <v>2</v>
      </c>
      <c r="D17" s="54" t="s">
        <v>67</v>
      </c>
      <c r="E17" s="55" t="s">
        <v>5</v>
      </c>
      <c r="F17" s="56">
        <v>135353.19</v>
      </c>
      <c r="G17" s="59">
        <v>217673</v>
      </c>
      <c r="H17" s="60">
        <v>217673</v>
      </c>
      <c r="I17" s="60">
        <v>138740.32</v>
      </c>
      <c r="J17" s="157">
        <f>H17-I17</f>
        <v>78932.68</v>
      </c>
      <c r="K17" s="58">
        <f>I17/H17*100</f>
        <v>63.737955557189</v>
      </c>
      <c r="N17" s="159"/>
    </row>
    <row r="18" spans="1:11" ht="24.75" customHeight="1" hidden="1">
      <c r="A18" s="52" t="s">
        <v>70</v>
      </c>
      <c r="B18" s="53" t="s">
        <v>1</v>
      </c>
      <c r="C18" s="53" t="s">
        <v>129</v>
      </c>
      <c r="D18" s="53" t="s">
        <v>3</v>
      </c>
      <c r="E18" s="53" t="s">
        <v>4</v>
      </c>
      <c r="F18" s="56">
        <v>0</v>
      </c>
      <c r="G18" s="59">
        <v>0</v>
      </c>
      <c r="H18" s="60">
        <v>0</v>
      </c>
      <c r="I18" s="60">
        <v>0</v>
      </c>
      <c r="J18" s="41">
        <v>0</v>
      </c>
      <c r="K18" s="61">
        <v>0</v>
      </c>
    </row>
    <row r="19" spans="1:11" ht="24.75" customHeight="1" hidden="1">
      <c r="A19" s="52" t="s">
        <v>72</v>
      </c>
      <c r="B19" s="53" t="s">
        <v>1</v>
      </c>
      <c r="C19" s="53" t="s">
        <v>129</v>
      </c>
      <c r="D19" s="53" t="s">
        <v>67</v>
      </c>
      <c r="E19" s="53" t="s">
        <v>5</v>
      </c>
      <c r="F19" s="56">
        <v>0</v>
      </c>
      <c r="G19" s="59">
        <v>0</v>
      </c>
      <c r="H19" s="60">
        <v>0</v>
      </c>
      <c r="I19" s="60">
        <v>0</v>
      </c>
      <c r="J19" s="41">
        <v>0</v>
      </c>
      <c r="K19" s="61">
        <v>0</v>
      </c>
    </row>
    <row r="20" spans="1:11" s="16" customFormat="1" ht="35.25" customHeight="1">
      <c r="A20" s="199" t="s">
        <v>137</v>
      </c>
      <c r="B20" s="175"/>
      <c r="C20" s="175"/>
      <c r="D20" s="175"/>
      <c r="E20" s="200"/>
      <c r="F20" s="138">
        <f>SUM(F16:F19)</f>
        <v>587542.51</v>
      </c>
      <c r="G20" s="62">
        <f>SUM(G16:G17)</f>
        <v>938444</v>
      </c>
      <c r="H20" s="63">
        <f>SUM(H14:H17)</f>
        <v>1068644</v>
      </c>
      <c r="I20" s="63">
        <f>SUM(I14:I17)</f>
        <v>728345.3300000001</v>
      </c>
      <c r="J20" s="64">
        <f>SUM(J16:J17)</f>
        <v>340298.67</v>
      </c>
      <c r="K20" s="65">
        <f aca="true" t="shared" si="0" ref="K20:K26">I20/H20*100</f>
        <v>68.15603044606063</v>
      </c>
    </row>
    <row r="21" spans="1:11" s="16" customFormat="1" ht="44.25" customHeight="1">
      <c r="A21" s="198" t="s">
        <v>138</v>
      </c>
      <c r="B21" s="184"/>
      <c r="C21" s="184"/>
      <c r="D21" s="184"/>
      <c r="E21" s="184"/>
      <c r="F21" s="66">
        <f>F20</f>
        <v>587542.51</v>
      </c>
      <c r="G21" s="66">
        <f>G20</f>
        <v>938444</v>
      </c>
      <c r="H21" s="66">
        <f>H20</f>
        <v>1068644</v>
      </c>
      <c r="I21" s="66">
        <f>I20</f>
        <v>728345.3300000001</v>
      </c>
      <c r="J21" s="66">
        <f>J20</f>
        <v>340298.67</v>
      </c>
      <c r="K21" s="67">
        <f t="shared" si="0"/>
        <v>68.15603044606063</v>
      </c>
    </row>
    <row r="22" spans="1:11" s="16" customFormat="1" ht="28.5" customHeight="1">
      <c r="A22" s="52" t="s">
        <v>70</v>
      </c>
      <c r="B22" s="53" t="s">
        <v>6</v>
      </c>
      <c r="C22" s="53" t="s">
        <v>174</v>
      </c>
      <c r="D22" s="53" t="s">
        <v>3</v>
      </c>
      <c r="E22" s="53" t="s">
        <v>4</v>
      </c>
      <c r="F22" s="56">
        <v>0</v>
      </c>
      <c r="G22" s="56">
        <v>0</v>
      </c>
      <c r="H22" s="56">
        <v>50000</v>
      </c>
      <c r="I22" s="56">
        <v>50000</v>
      </c>
      <c r="J22" s="56">
        <f>H22-I22</f>
        <v>0</v>
      </c>
      <c r="K22" s="148">
        <f t="shared" si="0"/>
        <v>100</v>
      </c>
    </row>
    <row r="23" spans="1:11" s="16" customFormat="1" ht="24.75" customHeight="1">
      <c r="A23" s="52" t="s">
        <v>72</v>
      </c>
      <c r="B23" s="53" t="s">
        <v>6</v>
      </c>
      <c r="C23" s="53" t="s">
        <v>174</v>
      </c>
      <c r="D23" s="53" t="s">
        <v>67</v>
      </c>
      <c r="E23" s="53" t="s">
        <v>5</v>
      </c>
      <c r="F23" s="56">
        <v>0</v>
      </c>
      <c r="G23" s="56">
        <v>0</v>
      </c>
      <c r="H23" s="56">
        <v>15100</v>
      </c>
      <c r="I23" s="56">
        <v>15100</v>
      </c>
      <c r="J23" s="56">
        <f>H23-I23</f>
        <v>0</v>
      </c>
      <c r="K23" s="148">
        <f t="shared" si="0"/>
        <v>100</v>
      </c>
    </row>
    <row r="24" spans="1:11" ht="24.75" customHeight="1">
      <c r="A24" s="52" t="s">
        <v>70</v>
      </c>
      <c r="B24" s="53" t="s">
        <v>6</v>
      </c>
      <c r="C24" s="54" t="s">
        <v>7</v>
      </c>
      <c r="D24" s="54" t="s">
        <v>3</v>
      </c>
      <c r="E24" s="55" t="s">
        <v>4</v>
      </c>
      <c r="F24" s="139">
        <v>1625962.51</v>
      </c>
      <c r="G24" s="68">
        <v>2340036</v>
      </c>
      <c r="H24" s="69">
        <v>2327496.32</v>
      </c>
      <c r="I24" s="41">
        <v>1756628.93</v>
      </c>
      <c r="J24" s="41">
        <f aca="true" t="shared" si="1" ref="J24:J39">H24-I24</f>
        <v>570867.3899999999</v>
      </c>
      <c r="K24" s="61">
        <f t="shared" si="0"/>
        <v>75.47289827723552</v>
      </c>
    </row>
    <row r="25" spans="1:11" ht="24.75" customHeight="1">
      <c r="A25" s="52" t="s">
        <v>71</v>
      </c>
      <c r="B25" s="53" t="s">
        <v>6</v>
      </c>
      <c r="C25" s="54" t="s">
        <v>7</v>
      </c>
      <c r="D25" s="54" t="s">
        <v>3</v>
      </c>
      <c r="E25" s="55" t="s">
        <v>64</v>
      </c>
      <c r="F25" s="140">
        <v>178</v>
      </c>
      <c r="G25" s="70">
        <v>0</v>
      </c>
      <c r="H25" s="71">
        <v>1261.68</v>
      </c>
      <c r="I25" s="60">
        <v>1261.68</v>
      </c>
      <c r="J25" s="60">
        <f t="shared" si="1"/>
        <v>0</v>
      </c>
      <c r="K25" s="58">
        <f t="shared" si="0"/>
        <v>100</v>
      </c>
    </row>
    <row r="26" spans="1:11" ht="22.5" customHeight="1">
      <c r="A26" s="52" t="s">
        <v>72</v>
      </c>
      <c r="B26" s="53" t="s">
        <v>6</v>
      </c>
      <c r="C26" s="54" t="s">
        <v>7</v>
      </c>
      <c r="D26" s="54" t="s">
        <v>67</v>
      </c>
      <c r="E26" s="55" t="s">
        <v>5</v>
      </c>
      <c r="F26" s="140">
        <v>501938.83</v>
      </c>
      <c r="G26" s="70">
        <v>706691</v>
      </c>
      <c r="H26" s="71">
        <v>703285.05</v>
      </c>
      <c r="I26" s="60">
        <v>523355.86</v>
      </c>
      <c r="J26" s="60">
        <f t="shared" si="1"/>
        <v>179929.19000000006</v>
      </c>
      <c r="K26" s="58">
        <f t="shared" si="0"/>
        <v>74.41589438023742</v>
      </c>
    </row>
    <row r="27" spans="1:11" ht="24.75" customHeight="1" hidden="1">
      <c r="A27" s="52" t="s">
        <v>70</v>
      </c>
      <c r="B27" s="53" t="s">
        <v>128</v>
      </c>
      <c r="C27" s="53" t="s">
        <v>129</v>
      </c>
      <c r="D27" s="54" t="s">
        <v>3</v>
      </c>
      <c r="E27" s="55" t="s">
        <v>4</v>
      </c>
      <c r="F27" s="140">
        <v>0</v>
      </c>
      <c r="G27" s="70">
        <v>0</v>
      </c>
      <c r="H27" s="71">
        <v>0</v>
      </c>
      <c r="I27" s="60">
        <v>0</v>
      </c>
      <c r="J27" s="41">
        <v>0</v>
      </c>
      <c r="K27" s="61">
        <v>0</v>
      </c>
    </row>
    <row r="28" spans="1:11" ht="24.75" customHeight="1" hidden="1">
      <c r="A28" s="52" t="s">
        <v>72</v>
      </c>
      <c r="B28" s="53" t="s">
        <v>6</v>
      </c>
      <c r="C28" s="53" t="s">
        <v>129</v>
      </c>
      <c r="D28" s="54" t="s">
        <v>67</v>
      </c>
      <c r="E28" s="55" t="s">
        <v>5</v>
      </c>
      <c r="F28" s="140">
        <v>0</v>
      </c>
      <c r="G28" s="70">
        <v>0</v>
      </c>
      <c r="H28" s="71">
        <v>0</v>
      </c>
      <c r="I28" s="60">
        <v>0</v>
      </c>
      <c r="J28" s="41">
        <v>0</v>
      </c>
      <c r="K28" s="61">
        <v>0</v>
      </c>
    </row>
    <row r="29" spans="1:11" ht="24.75" customHeight="1" hidden="1">
      <c r="A29" s="52" t="s">
        <v>70</v>
      </c>
      <c r="B29" s="53" t="s">
        <v>131</v>
      </c>
      <c r="C29" s="54" t="s">
        <v>130</v>
      </c>
      <c r="D29" s="54" t="s">
        <v>3</v>
      </c>
      <c r="E29" s="55" t="s">
        <v>4</v>
      </c>
      <c r="F29" s="140">
        <v>0</v>
      </c>
      <c r="G29" s="70">
        <v>0</v>
      </c>
      <c r="H29" s="71">
        <v>0</v>
      </c>
      <c r="I29" s="60">
        <v>0</v>
      </c>
      <c r="J29" s="41">
        <v>0</v>
      </c>
      <c r="K29" s="61">
        <v>0</v>
      </c>
    </row>
    <row r="30" spans="1:11" ht="24.75" customHeight="1" hidden="1">
      <c r="A30" s="52" t="s">
        <v>72</v>
      </c>
      <c r="B30" s="53" t="s">
        <v>6</v>
      </c>
      <c r="C30" s="54" t="s">
        <v>130</v>
      </c>
      <c r="D30" s="54" t="s">
        <v>67</v>
      </c>
      <c r="E30" s="55" t="s">
        <v>5</v>
      </c>
      <c r="F30" s="140">
        <v>0</v>
      </c>
      <c r="G30" s="70">
        <v>0</v>
      </c>
      <c r="H30" s="71">
        <v>0</v>
      </c>
      <c r="I30" s="60">
        <v>0</v>
      </c>
      <c r="J30" s="41">
        <v>0</v>
      </c>
      <c r="K30" s="61">
        <v>0</v>
      </c>
    </row>
    <row r="31" spans="1:11" ht="24.75" customHeight="1">
      <c r="A31" s="52" t="s">
        <v>73</v>
      </c>
      <c r="B31" s="53" t="s">
        <v>6</v>
      </c>
      <c r="C31" s="54" t="s">
        <v>7</v>
      </c>
      <c r="D31" s="54" t="s">
        <v>8</v>
      </c>
      <c r="E31" s="55" t="s">
        <v>9</v>
      </c>
      <c r="F31" s="140">
        <v>26636.03</v>
      </c>
      <c r="G31" s="70">
        <v>61000</v>
      </c>
      <c r="H31" s="71">
        <v>62000.91</v>
      </c>
      <c r="I31" s="60">
        <v>48510.5</v>
      </c>
      <c r="J31" s="41">
        <f t="shared" si="1"/>
        <v>13490.410000000003</v>
      </c>
      <c r="K31" s="61">
        <f>I31/H31*100</f>
        <v>78.24159355080434</v>
      </c>
    </row>
    <row r="32" spans="1:11" ht="24.75" customHeight="1">
      <c r="A32" s="52" t="s">
        <v>75</v>
      </c>
      <c r="B32" s="53" t="s">
        <v>6</v>
      </c>
      <c r="C32" s="54" t="s">
        <v>7</v>
      </c>
      <c r="D32" s="54" t="s">
        <v>8</v>
      </c>
      <c r="E32" s="55" t="s">
        <v>10</v>
      </c>
      <c r="F32" s="140">
        <v>82079.17</v>
      </c>
      <c r="G32" s="70">
        <v>0</v>
      </c>
      <c r="H32" s="71">
        <v>0</v>
      </c>
      <c r="I32" s="60">
        <v>0</v>
      </c>
      <c r="J32" s="41">
        <v>0</v>
      </c>
      <c r="K32" s="61">
        <v>0</v>
      </c>
    </row>
    <row r="33" spans="1:11" ht="24.75" customHeight="1">
      <c r="A33" s="52" t="s">
        <v>76</v>
      </c>
      <c r="B33" s="53" t="s">
        <v>6</v>
      </c>
      <c r="C33" s="54" t="s">
        <v>7</v>
      </c>
      <c r="D33" s="54" t="s">
        <v>8</v>
      </c>
      <c r="E33" s="55" t="s">
        <v>11</v>
      </c>
      <c r="F33" s="140">
        <v>600</v>
      </c>
      <c r="G33" s="70">
        <v>8200</v>
      </c>
      <c r="H33" s="71">
        <v>0</v>
      </c>
      <c r="I33" s="60">
        <v>0</v>
      </c>
      <c r="J33" s="41">
        <f t="shared" si="1"/>
        <v>0</v>
      </c>
      <c r="K33" s="61" t="e">
        <f>I33/H33*100</f>
        <v>#DIV/0!</v>
      </c>
    </row>
    <row r="34" spans="1:11" ht="27.75" customHeight="1">
      <c r="A34" s="72" t="s">
        <v>77</v>
      </c>
      <c r="B34" s="73" t="s">
        <v>6</v>
      </c>
      <c r="C34" s="74" t="s">
        <v>7</v>
      </c>
      <c r="D34" s="54" t="s">
        <v>8</v>
      </c>
      <c r="E34" s="55" t="s">
        <v>12</v>
      </c>
      <c r="F34" s="141">
        <v>52124</v>
      </c>
      <c r="G34" s="75">
        <v>1500</v>
      </c>
      <c r="H34" s="155">
        <v>19900</v>
      </c>
      <c r="I34" s="60">
        <v>19900</v>
      </c>
      <c r="J34" s="41">
        <f t="shared" si="1"/>
        <v>0</v>
      </c>
      <c r="K34" s="61">
        <f>I34/H34*100</f>
        <v>100</v>
      </c>
    </row>
    <row r="35" spans="1:11" ht="24.75" customHeight="1">
      <c r="A35" s="52" t="s">
        <v>79</v>
      </c>
      <c r="B35" s="53" t="s">
        <v>6</v>
      </c>
      <c r="C35" s="54" t="s">
        <v>7</v>
      </c>
      <c r="D35" s="54" t="s">
        <v>8</v>
      </c>
      <c r="E35" s="55" t="s">
        <v>13</v>
      </c>
      <c r="F35" s="140">
        <v>117000</v>
      </c>
      <c r="G35" s="70">
        <v>170300</v>
      </c>
      <c r="H35" s="71">
        <v>160100</v>
      </c>
      <c r="I35" s="60">
        <v>153000</v>
      </c>
      <c r="J35" s="41">
        <f t="shared" si="1"/>
        <v>7100</v>
      </c>
      <c r="K35" s="61">
        <f>I35/H35*100</f>
        <v>95.56527170518426</v>
      </c>
    </row>
    <row r="36" spans="1:14" ht="24.75" customHeight="1">
      <c r="A36" s="52" t="s">
        <v>132</v>
      </c>
      <c r="B36" s="53" t="s">
        <v>6</v>
      </c>
      <c r="C36" s="54" t="s">
        <v>7</v>
      </c>
      <c r="D36" s="54" t="s">
        <v>8</v>
      </c>
      <c r="E36" s="55" t="s">
        <v>14</v>
      </c>
      <c r="F36" s="140">
        <v>1200</v>
      </c>
      <c r="G36" s="70">
        <v>0</v>
      </c>
      <c r="H36" s="71">
        <v>0</v>
      </c>
      <c r="I36" s="60">
        <v>0</v>
      </c>
      <c r="J36" s="41">
        <v>0</v>
      </c>
      <c r="K36" s="61">
        <v>0</v>
      </c>
      <c r="N36" s="159"/>
    </row>
    <row r="37" spans="1:11" ht="24.75" customHeight="1">
      <c r="A37" s="52" t="s">
        <v>75</v>
      </c>
      <c r="B37" s="53" t="s">
        <v>6</v>
      </c>
      <c r="C37" s="54" t="s">
        <v>7</v>
      </c>
      <c r="D37" s="54" t="s">
        <v>65</v>
      </c>
      <c r="E37" s="55" t="s">
        <v>10</v>
      </c>
      <c r="F37" s="140">
        <v>0</v>
      </c>
      <c r="G37" s="70">
        <v>44000</v>
      </c>
      <c r="H37" s="71">
        <v>44000</v>
      </c>
      <c r="I37" s="60">
        <v>44000</v>
      </c>
      <c r="J37" s="41">
        <f t="shared" si="1"/>
        <v>0</v>
      </c>
      <c r="K37" s="61">
        <f>I37/H37*100</f>
        <v>100</v>
      </c>
    </row>
    <row r="38" spans="1:11" ht="24.75" customHeight="1">
      <c r="A38" s="52" t="s">
        <v>82</v>
      </c>
      <c r="B38" s="53" t="s">
        <v>6</v>
      </c>
      <c r="C38" s="54" t="s">
        <v>7</v>
      </c>
      <c r="D38" s="54" t="s">
        <v>17</v>
      </c>
      <c r="E38" s="55" t="s">
        <v>16</v>
      </c>
      <c r="F38" s="140">
        <v>4528</v>
      </c>
      <c r="G38" s="70">
        <v>4000</v>
      </c>
      <c r="H38" s="71">
        <v>3965</v>
      </c>
      <c r="I38" s="60">
        <v>3965</v>
      </c>
      <c r="J38" s="41">
        <f t="shared" si="1"/>
        <v>0</v>
      </c>
      <c r="K38" s="61">
        <f>I38/H38*100</f>
        <v>100</v>
      </c>
    </row>
    <row r="39" spans="1:11" ht="22.5" customHeight="1">
      <c r="A39" s="52" t="s">
        <v>82</v>
      </c>
      <c r="B39" s="53" t="s">
        <v>6</v>
      </c>
      <c r="C39" s="54" t="s">
        <v>7</v>
      </c>
      <c r="D39" s="54" t="s">
        <v>18</v>
      </c>
      <c r="E39" s="55" t="s">
        <v>16</v>
      </c>
      <c r="F39" s="140">
        <v>8.59</v>
      </c>
      <c r="G39" s="70">
        <v>1000</v>
      </c>
      <c r="H39" s="71">
        <v>34.09</v>
      </c>
      <c r="I39" s="71">
        <v>34.09</v>
      </c>
      <c r="J39" s="69">
        <f t="shared" si="1"/>
        <v>0</v>
      </c>
      <c r="K39" s="61">
        <f>I39/H39*100</f>
        <v>100</v>
      </c>
    </row>
    <row r="40" spans="1:11" ht="38.25" customHeight="1">
      <c r="A40" s="76" t="s">
        <v>134</v>
      </c>
      <c r="B40" s="53" t="s">
        <v>6</v>
      </c>
      <c r="C40" s="54" t="s">
        <v>7</v>
      </c>
      <c r="D40" s="54" t="s">
        <v>18</v>
      </c>
      <c r="E40" s="53" t="s">
        <v>133</v>
      </c>
      <c r="F40" s="140">
        <v>0</v>
      </c>
      <c r="G40" s="70">
        <v>0</v>
      </c>
      <c r="H40" s="71">
        <v>0</v>
      </c>
      <c r="I40" s="71">
        <v>0</v>
      </c>
      <c r="J40" s="69">
        <v>0</v>
      </c>
      <c r="K40" s="61">
        <v>0</v>
      </c>
    </row>
    <row r="41" spans="1:11" s="17" customFormat="1" ht="33" customHeight="1">
      <c r="A41" s="199" t="s">
        <v>139</v>
      </c>
      <c r="B41" s="175"/>
      <c r="C41" s="175"/>
      <c r="D41" s="175"/>
      <c r="E41" s="200"/>
      <c r="F41" s="138">
        <f>SUM(F24:F40)</f>
        <v>2412255.1299999994</v>
      </c>
      <c r="G41" s="62">
        <f>SUM(G24:G40)</f>
        <v>3336727</v>
      </c>
      <c r="H41" s="63">
        <f>SUM(H22:H40)</f>
        <v>3387143.05</v>
      </c>
      <c r="I41" s="63">
        <f>SUM(I22:I40)</f>
        <v>2615756.0599999996</v>
      </c>
      <c r="J41" s="64">
        <f>SUM(J24:J39)</f>
        <v>771386.99</v>
      </c>
      <c r="K41" s="65">
        <f aca="true" t="shared" si="2" ref="K41:K65">I41/H41*100</f>
        <v>77.2260285847685</v>
      </c>
    </row>
    <row r="42" spans="1:11" s="17" customFormat="1" ht="38.25" customHeight="1">
      <c r="A42" s="197" t="s">
        <v>111</v>
      </c>
      <c r="B42" s="177"/>
      <c r="C42" s="177"/>
      <c r="D42" s="177"/>
      <c r="E42" s="177"/>
      <c r="F42" s="77">
        <f>F41</f>
        <v>2412255.1299999994</v>
      </c>
      <c r="G42" s="77">
        <f>G41</f>
        <v>3336727</v>
      </c>
      <c r="H42" s="77">
        <f>H41</f>
        <v>3387143.05</v>
      </c>
      <c r="I42" s="77">
        <f>I41</f>
        <v>2615756.0599999996</v>
      </c>
      <c r="J42" s="77">
        <f>J41</f>
        <v>771386.99</v>
      </c>
      <c r="K42" s="65">
        <f t="shared" si="2"/>
        <v>77.2260285847685</v>
      </c>
    </row>
    <row r="43" spans="1:11" s="17" customFormat="1" ht="24.75" customHeight="1">
      <c r="A43" s="78" t="s">
        <v>83</v>
      </c>
      <c r="B43" s="79" t="s">
        <v>19</v>
      </c>
      <c r="C43" s="80" t="s">
        <v>20</v>
      </c>
      <c r="D43" s="80" t="s">
        <v>21</v>
      </c>
      <c r="E43" s="81" t="s">
        <v>22</v>
      </c>
      <c r="F43" s="142">
        <v>0</v>
      </c>
      <c r="G43" s="57">
        <v>1000</v>
      </c>
      <c r="H43" s="41">
        <v>0</v>
      </c>
      <c r="I43" s="41">
        <v>0</v>
      </c>
      <c r="J43" s="41">
        <f>H43-I43</f>
        <v>0</v>
      </c>
      <c r="K43" s="61" t="e">
        <f t="shared" si="2"/>
        <v>#DIV/0!</v>
      </c>
    </row>
    <row r="44" spans="1:11" ht="24.75" customHeight="1">
      <c r="A44" s="52" t="s">
        <v>90</v>
      </c>
      <c r="B44" s="53" t="s">
        <v>19</v>
      </c>
      <c r="C44" s="54" t="s">
        <v>20</v>
      </c>
      <c r="D44" s="54" t="s">
        <v>21</v>
      </c>
      <c r="E44" s="55" t="s">
        <v>89</v>
      </c>
      <c r="F44" s="143">
        <v>0</v>
      </c>
      <c r="G44" s="82">
        <v>0</v>
      </c>
      <c r="H44" s="83">
        <v>179000</v>
      </c>
      <c r="I44" s="83">
        <v>179000</v>
      </c>
      <c r="J44" s="84">
        <f>H44-I44</f>
        <v>0</v>
      </c>
      <c r="K44" s="85">
        <f t="shared" si="2"/>
        <v>100</v>
      </c>
    </row>
    <row r="45" spans="1:11" s="17" customFormat="1" ht="45" customHeight="1">
      <c r="A45" s="162" t="s">
        <v>141</v>
      </c>
      <c r="B45" s="163"/>
      <c r="C45" s="163"/>
      <c r="D45" s="163"/>
      <c r="E45" s="163"/>
      <c r="F45" s="66">
        <f>SUM(F43:F44)</f>
        <v>0</v>
      </c>
      <c r="G45" s="66">
        <f>SUM(G43:G44)</f>
        <v>1000</v>
      </c>
      <c r="H45" s="66">
        <f>SUM(H43:H44)</f>
        <v>179000</v>
      </c>
      <c r="I45" s="66">
        <f>SUM(I43:I44)</f>
        <v>179000</v>
      </c>
      <c r="J45" s="66">
        <f>SUM(J43:J44)</f>
        <v>0</v>
      </c>
      <c r="K45" s="67">
        <f t="shared" si="2"/>
        <v>100</v>
      </c>
    </row>
    <row r="46" spans="1:11" s="17" customFormat="1" ht="25.5" customHeight="1">
      <c r="A46" s="176" t="s">
        <v>140</v>
      </c>
      <c r="B46" s="177"/>
      <c r="C46" s="177"/>
      <c r="D46" s="177"/>
      <c r="E46" s="178"/>
      <c r="F46" s="66">
        <f>SUM(F44:F45)</f>
        <v>0</v>
      </c>
      <c r="G46" s="66">
        <f>SUM(G44:G45)</f>
        <v>1000</v>
      </c>
      <c r="H46" s="66">
        <v>179000</v>
      </c>
      <c r="I46" s="66">
        <f>I45</f>
        <v>179000</v>
      </c>
      <c r="J46" s="66">
        <f>J45</f>
        <v>0</v>
      </c>
      <c r="K46" s="67">
        <f>I46/H46*100</f>
        <v>100</v>
      </c>
    </row>
    <row r="47" spans="1:11" s="17" customFormat="1" ht="24.75" customHeight="1">
      <c r="A47" s="78" t="s">
        <v>73</v>
      </c>
      <c r="B47" s="86" t="s">
        <v>23</v>
      </c>
      <c r="C47" s="87" t="s">
        <v>28</v>
      </c>
      <c r="D47" s="87" t="s">
        <v>8</v>
      </c>
      <c r="E47" s="88" t="s">
        <v>9</v>
      </c>
      <c r="F47" s="142">
        <v>12741.12</v>
      </c>
      <c r="G47" s="57">
        <v>30400</v>
      </c>
      <c r="H47" s="41">
        <v>30400</v>
      </c>
      <c r="I47" s="41">
        <v>20938.06</v>
      </c>
      <c r="J47" s="41">
        <f>H47-I47</f>
        <v>9461.939999999999</v>
      </c>
      <c r="K47" s="39">
        <f t="shared" si="2"/>
        <v>68.87519736842106</v>
      </c>
    </row>
    <row r="48" spans="1:11" s="17" customFormat="1" ht="28.5" customHeight="1">
      <c r="A48" s="89" t="s">
        <v>81</v>
      </c>
      <c r="B48" s="90" t="s">
        <v>23</v>
      </c>
      <c r="C48" s="91" t="s">
        <v>28</v>
      </c>
      <c r="D48" s="91" t="s">
        <v>8</v>
      </c>
      <c r="E48" s="92">
        <v>346</v>
      </c>
      <c r="F48" s="56">
        <v>0</v>
      </c>
      <c r="G48" s="59">
        <v>2600</v>
      </c>
      <c r="H48" s="60">
        <v>2600</v>
      </c>
      <c r="I48" s="60">
        <v>0</v>
      </c>
      <c r="J48" s="41">
        <f>H48-I48</f>
        <v>2600</v>
      </c>
      <c r="K48" s="61">
        <f t="shared" si="2"/>
        <v>0</v>
      </c>
    </row>
    <row r="49" spans="1:11" s="17" customFormat="1" ht="41.25" customHeight="1">
      <c r="A49" s="216" t="s">
        <v>143</v>
      </c>
      <c r="B49" s="184"/>
      <c r="C49" s="184"/>
      <c r="D49" s="184"/>
      <c r="E49" s="184"/>
      <c r="F49" s="138">
        <f>SUM(F47:F48)</f>
        <v>12741.12</v>
      </c>
      <c r="G49" s="62">
        <f>SUM(G47:G48)</f>
        <v>33000</v>
      </c>
      <c r="H49" s="63">
        <f>SUM(H47:H48)</f>
        <v>33000</v>
      </c>
      <c r="I49" s="63">
        <f>SUM(I47:I48)</f>
        <v>20938.06</v>
      </c>
      <c r="J49" s="64">
        <f>J47+J48</f>
        <v>12061.939999999999</v>
      </c>
      <c r="K49" s="65">
        <f t="shared" si="2"/>
        <v>63.448666666666675</v>
      </c>
    </row>
    <row r="50" spans="1:11" s="17" customFormat="1" ht="39.75" customHeight="1">
      <c r="A50" s="176" t="s">
        <v>142</v>
      </c>
      <c r="B50" s="177"/>
      <c r="C50" s="177"/>
      <c r="D50" s="177"/>
      <c r="E50" s="177"/>
      <c r="F50" s="66">
        <f>SUM(F48:F49)</f>
        <v>12741.12</v>
      </c>
      <c r="G50" s="66">
        <v>33000</v>
      </c>
      <c r="H50" s="66">
        <v>33000</v>
      </c>
      <c r="I50" s="66">
        <f>SUM(I48:I49)</f>
        <v>20938.06</v>
      </c>
      <c r="J50" s="66">
        <f>J49</f>
        <v>12061.939999999999</v>
      </c>
      <c r="K50" s="67">
        <f>I50/H50*100</f>
        <v>63.448666666666675</v>
      </c>
    </row>
    <row r="51" spans="1:11" ht="24.75" customHeight="1">
      <c r="A51" s="93" t="s">
        <v>82</v>
      </c>
      <c r="B51" s="94" t="s">
        <v>23</v>
      </c>
      <c r="C51" s="80" t="s">
        <v>24</v>
      </c>
      <c r="D51" s="80" t="s">
        <v>15</v>
      </c>
      <c r="E51" s="81" t="s">
        <v>16</v>
      </c>
      <c r="F51" s="142">
        <v>28134</v>
      </c>
      <c r="G51" s="57">
        <v>10000</v>
      </c>
      <c r="H51" s="41">
        <v>32900</v>
      </c>
      <c r="I51" s="41">
        <v>28420</v>
      </c>
      <c r="J51" s="41">
        <f>H51-I51</f>
        <v>4480</v>
      </c>
      <c r="K51" s="61">
        <f t="shared" si="2"/>
        <v>86.38297872340426</v>
      </c>
    </row>
    <row r="52" spans="1:11" ht="24.75" customHeight="1">
      <c r="A52" s="93" t="s">
        <v>82</v>
      </c>
      <c r="B52" s="73" t="s">
        <v>23</v>
      </c>
      <c r="C52" s="54" t="s">
        <v>24</v>
      </c>
      <c r="D52" s="54" t="s">
        <v>18</v>
      </c>
      <c r="E52" s="55" t="s">
        <v>16</v>
      </c>
      <c r="F52" s="56">
        <v>0</v>
      </c>
      <c r="G52" s="59">
        <v>1000</v>
      </c>
      <c r="H52" s="60">
        <v>0</v>
      </c>
      <c r="I52" s="60">
        <v>0</v>
      </c>
      <c r="J52" s="41">
        <f>H52-I52</f>
        <v>0</v>
      </c>
      <c r="K52" s="61" t="e">
        <f t="shared" si="2"/>
        <v>#DIV/0!</v>
      </c>
    </row>
    <row r="53" spans="1:11" ht="28.5" customHeight="1">
      <c r="A53" s="224" t="s">
        <v>146</v>
      </c>
      <c r="B53" s="225"/>
      <c r="C53" s="225"/>
      <c r="D53" s="225"/>
      <c r="E53" s="225"/>
      <c r="F53" s="66">
        <f>SUM(F51:F52)</f>
        <v>28134</v>
      </c>
      <c r="G53" s="95">
        <f>SUM(G51:G52)</f>
        <v>11000</v>
      </c>
      <c r="H53" s="96">
        <f>SUM(H51:H52)</f>
        <v>32900</v>
      </c>
      <c r="I53" s="96">
        <f>SUM(I51:I52)</f>
        <v>28420</v>
      </c>
      <c r="J53" s="97">
        <f>SUM(J51:J52)</f>
        <v>4480</v>
      </c>
      <c r="K53" s="61">
        <f t="shared" si="2"/>
        <v>86.38297872340426</v>
      </c>
    </row>
    <row r="54" spans="1:11" ht="24.75" customHeight="1">
      <c r="A54" s="52" t="s">
        <v>77</v>
      </c>
      <c r="B54" s="53" t="s">
        <v>23</v>
      </c>
      <c r="C54" s="54" t="s">
        <v>66</v>
      </c>
      <c r="D54" s="54" t="s">
        <v>8</v>
      </c>
      <c r="E54" s="55" t="s">
        <v>12</v>
      </c>
      <c r="F54" s="56">
        <v>4608</v>
      </c>
      <c r="G54" s="59">
        <v>5000</v>
      </c>
      <c r="H54" s="60">
        <v>4608</v>
      </c>
      <c r="I54" s="60">
        <v>4608</v>
      </c>
      <c r="J54" s="41">
        <f>H54-I54</f>
        <v>0</v>
      </c>
      <c r="K54" s="61">
        <f t="shared" si="2"/>
        <v>100</v>
      </c>
    </row>
    <row r="55" spans="1:11" ht="33.75" customHeight="1">
      <c r="A55" s="164" t="s">
        <v>146</v>
      </c>
      <c r="B55" s="165"/>
      <c r="C55" s="165"/>
      <c r="D55" s="165"/>
      <c r="E55" s="165"/>
      <c r="F55" s="66">
        <f>F54</f>
        <v>4608</v>
      </c>
      <c r="G55" s="95">
        <f>G54</f>
        <v>5000</v>
      </c>
      <c r="H55" s="96">
        <f>H54</f>
        <v>4608</v>
      </c>
      <c r="I55" s="96">
        <f>I54</f>
        <v>4608</v>
      </c>
      <c r="J55" s="97">
        <f>J54</f>
        <v>0</v>
      </c>
      <c r="K55" s="61">
        <f t="shared" si="2"/>
        <v>100</v>
      </c>
    </row>
    <row r="56" spans="1:11" ht="24.75" customHeight="1">
      <c r="A56" s="52" t="s">
        <v>77</v>
      </c>
      <c r="B56" s="53" t="s">
        <v>23</v>
      </c>
      <c r="C56" s="54" t="s">
        <v>84</v>
      </c>
      <c r="D56" s="54" t="s">
        <v>8</v>
      </c>
      <c r="E56" s="55" t="s">
        <v>12</v>
      </c>
      <c r="F56" s="56">
        <v>0</v>
      </c>
      <c r="G56" s="59">
        <v>2000</v>
      </c>
      <c r="H56" s="60">
        <v>0</v>
      </c>
      <c r="I56" s="60">
        <v>0</v>
      </c>
      <c r="J56" s="60">
        <f>H56-I56</f>
        <v>0</v>
      </c>
      <c r="K56" s="58" t="e">
        <f t="shared" si="2"/>
        <v>#DIV/0!</v>
      </c>
    </row>
    <row r="57" spans="1:11" ht="29.25" customHeight="1">
      <c r="A57" s="164" t="s">
        <v>146</v>
      </c>
      <c r="B57" s="165"/>
      <c r="C57" s="165"/>
      <c r="D57" s="165"/>
      <c r="E57" s="165"/>
      <c r="F57" s="66">
        <f>F56</f>
        <v>0</v>
      </c>
      <c r="G57" s="95">
        <f>G56</f>
        <v>2000</v>
      </c>
      <c r="H57" s="96">
        <f>H56</f>
        <v>0</v>
      </c>
      <c r="I57" s="96">
        <f>I56</f>
        <v>0</v>
      </c>
      <c r="J57" s="96">
        <f>J56</f>
        <v>0</v>
      </c>
      <c r="K57" s="58" t="e">
        <f t="shared" si="2"/>
        <v>#DIV/0!</v>
      </c>
    </row>
    <row r="58" spans="1:11" ht="24.75" customHeight="1">
      <c r="A58" s="52" t="s">
        <v>77</v>
      </c>
      <c r="B58" s="53" t="s">
        <v>23</v>
      </c>
      <c r="C58" s="54" t="s">
        <v>85</v>
      </c>
      <c r="D58" s="54" t="s">
        <v>8</v>
      </c>
      <c r="E58" s="55" t="s">
        <v>12</v>
      </c>
      <c r="F58" s="56">
        <v>0</v>
      </c>
      <c r="G58" s="59">
        <v>2000</v>
      </c>
      <c r="H58" s="60">
        <v>0</v>
      </c>
      <c r="I58" s="60">
        <v>0</v>
      </c>
      <c r="J58" s="60">
        <f>H58-I58</f>
        <v>0</v>
      </c>
      <c r="K58" s="58" t="e">
        <f t="shared" si="2"/>
        <v>#DIV/0!</v>
      </c>
    </row>
    <row r="59" spans="1:11" ht="26.25" customHeight="1">
      <c r="A59" s="164" t="s">
        <v>146</v>
      </c>
      <c r="B59" s="165"/>
      <c r="C59" s="165"/>
      <c r="D59" s="165"/>
      <c r="E59" s="165"/>
      <c r="F59" s="66">
        <f>F58</f>
        <v>0</v>
      </c>
      <c r="G59" s="95">
        <f>G58</f>
        <v>2000</v>
      </c>
      <c r="H59" s="96">
        <f>H58</f>
        <v>0</v>
      </c>
      <c r="I59" s="96">
        <f>I58</f>
        <v>0</v>
      </c>
      <c r="J59" s="96">
        <f>J58</f>
        <v>0</v>
      </c>
      <c r="K59" s="58" t="e">
        <f t="shared" si="2"/>
        <v>#DIV/0!</v>
      </c>
    </row>
    <row r="60" spans="1:11" ht="24.75" customHeight="1">
      <c r="A60" s="52" t="s">
        <v>77</v>
      </c>
      <c r="B60" s="53" t="s">
        <v>23</v>
      </c>
      <c r="C60" s="54" t="s">
        <v>86</v>
      </c>
      <c r="D60" s="54" t="s">
        <v>8</v>
      </c>
      <c r="E60" s="55" t="s">
        <v>12</v>
      </c>
      <c r="F60" s="56">
        <v>2000</v>
      </c>
      <c r="G60" s="59">
        <v>2000</v>
      </c>
      <c r="H60" s="60">
        <v>0</v>
      </c>
      <c r="I60" s="60">
        <v>0</v>
      </c>
      <c r="J60" s="60">
        <f>H60-I60</f>
        <v>0</v>
      </c>
      <c r="K60" s="58" t="e">
        <f t="shared" si="2"/>
        <v>#DIV/0!</v>
      </c>
    </row>
    <row r="61" spans="1:11" ht="27" customHeight="1">
      <c r="A61" s="164" t="s">
        <v>146</v>
      </c>
      <c r="B61" s="165"/>
      <c r="C61" s="165"/>
      <c r="D61" s="165"/>
      <c r="E61" s="165"/>
      <c r="F61" s="66">
        <f>F60</f>
        <v>2000</v>
      </c>
      <c r="G61" s="95">
        <f>G60</f>
        <v>2000</v>
      </c>
      <c r="H61" s="96">
        <f>H60</f>
        <v>0</v>
      </c>
      <c r="I61" s="96">
        <f>I60</f>
        <v>0</v>
      </c>
      <c r="J61" s="96">
        <f>J60</f>
        <v>0</v>
      </c>
      <c r="K61" s="58" t="e">
        <f t="shared" si="2"/>
        <v>#DIV/0!</v>
      </c>
    </row>
    <row r="62" spans="1:11" ht="24.75" customHeight="1">
      <c r="A62" s="52" t="s">
        <v>76</v>
      </c>
      <c r="B62" s="53" t="s">
        <v>23</v>
      </c>
      <c r="C62" s="54" t="s">
        <v>87</v>
      </c>
      <c r="D62" s="54" t="s">
        <v>8</v>
      </c>
      <c r="E62" s="55" t="s">
        <v>11</v>
      </c>
      <c r="F62" s="56">
        <v>20308.88</v>
      </c>
      <c r="G62" s="59">
        <v>9000</v>
      </c>
      <c r="H62" s="60">
        <v>9000</v>
      </c>
      <c r="I62" s="60">
        <v>5577.9</v>
      </c>
      <c r="J62" s="60">
        <f>H62-I62</f>
        <v>3422.1000000000004</v>
      </c>
      <c r="K62" s="58">
        <f t="shared" si="2"/>
        <v>61.97666666666666</v>
      </c>
    </row>
    <row r="63" spans="1:11" ht="28.5" customHeight="1">
      <c r="A63" s="164" t="s">
        <v>146</v>
      </c>
      <c r="B63" s="165"/>
      <c r="C63" s="165"/>
      <c r="D63" s="165"/>
      <c r="E63" s="165"/>
      <c r="F63" s="66">
        <f>F62</f>
        <v>20308.88</v>
      </c>
      <c r="G63" s="95">
        <f>G62</f>
        <v>9000</v>
      </c>
      <c r="H63" s="96">
        <f>H62</f>
        <v>9000</v>
      </c>
      <c r="I63" s="96">
        <f>I62</f>
        <v>5577.9</v>
      </c>
      <c r="J63" s="97">
        <f>J62</f>
        <v>3422.1000000000004</v>
      </c>
      <c r="K63" s="61">
        <f t="shared" si="2"/>
        <v>61.97666666666666</v>
      </c>
    </row>
    <row r="64" spans="1:11" ht="24.75" customHeight="1">
      <c r="A64" s="52" t="s">
        <v>77</v>
      </c>
      <c r="B64" s="53" t="s">
        <v>23</v>
      </c>
      <c r="C64" s="54" t="s">
        <v>88</v>
      </c>
      <c r="D64" s="54" t="s">
        <v>8</v>
      </c>
      <c r="E64" s="55" t="s">
        <v>12</v>
      </c>
      <c r="F64" s="56">
        <v>0</v>
      </c>
      <c r="G64" s="59">
        <v>1000</v>
      </c>
      <c r="H64" s="60">
        <v>0</v>
      </c>
      <c r="I64" s="60">
        <v>0</v>
      </c>
      <c r="J64" s="41">
        <f>H64-I64</f>
        <v>0</v>
      </c>
      <c r="K64" s="61" t="e">
        <f t="shared" si="2"/>
        <v>#DIV/0!</v>
      </c>
    </row>
    <row r="65" spans="1:11" ht="30.75" customHeight="1">
      <c r="A65" s="164" t="s">
        <v>146</v>
      </c>
      <c r="B65" s="165"/>
      <c r="C65" s="165"/>
      <c r="D65" s="165"/>
      <c r="E65" s="165"/>
      <c r="F65" s="66">
        <f>F64</f>
        <v>0</v>
      </c>
      <c r="G65" s="95">
        <f>G64</f>
        <v>1000</v>
      </c>
      <c r="H65" s="96">
        <f>H64</f>
        <v>0</v>
      </c>
      <c r="I65" s="96">
        <f>I64</f>
        <v>0</v>
      </c>
      <c r="J65" s="97">
        <f>J64</f>
        <v>0</v>
      </c>
      <c r="K65" s="61" t="e">
        <f t="shared" si="2"/>
        <v>#DIV/0!</v>
      </c>
    </row>
    <row r="66" spans="1:11" ht="30.75" customHeight="1">
      <c r="A66" s="52" t="s">
        <v>77</v>
      </c>
      <c r="B66" s="53" t="s">
        <v>23</v>
      </c>
      <c r="C66" s="54" t="s">
        <v>135</v>
      </c>
      <c r="D66" s="54" t="s">
        <v>8</v>
      </c>
      <c r="E66" s="55" t="s">
        <v>12</v>
      </c>
      <c r="F66" s="144">
        <v>25000</v>
      </c>
      <c r="G66" s="98">
        <v>0</v>
      </c>
      <c r="H66" s="99">
        <v>0</v>
      </c>
      <c r="I66" s="99">
        <v>0</v>
      </c>
      <c r="J66" s="100">
        <f>H66-I66</f>
        <v>0</v>
      </c>
      <c r="K66" s="61">
        <v>0</v>
      </c>
    </row>
    <row r="67" spans="1:14" ht="30.75" customHeight="1">
      <c r="A67" s="217" t="s">
        <v>146</v>
      </c>
      <c r="B67" s="217"/>
      <c r="C67" s="217"/>
      <c r="D67" s="217"/>
      <c r="E67" s="218"/>
      <c r="F67" s="66">
        <f>F66</f>
        <v>25000</v>
      </c>
      <c r="G67" s="95">
        <f>G66</f>
        <v>0</v>
      </c>
      <c r="H67" s="96">
        <f>H66</f>
        <v>0</v>
      </c>
      <c r="I67" s="96">
        <f>I66</f>
        <v>0</v>
      </c>
      <c r="J67" s="97">
        <f>J66</f>
        <v>0</v>
      </c>
      <c r="K67" s="61">
        <v>0</v>
      </c>
      <c r="N67" s="159"/>
    </row>
    <row r="68" spans="1:11" ht="37.5" customHeight="1">
      <c r="A68" s="170" t="s">
        <v>145</v>
      </c>
      <c r="B68" s="171"/>
      <c r="C68" s="171"/>
      <c r="D68" s="171"/>
      <c r="E68" s="172"/>
      <c r="F68" s="145">
        <f>F53+F55+F57+F59+F61+F63+F65+F67</f>
        <v>80050.88</v>
      </c>
      <c r="G68" s="101">
        <f>G53+G55+G57+G59+G61+G63+G65+G67</f>
        <v>32000</v>
      </c>
      <c r="H68" s="102">
        <f>H53+H55+H57+H59+H61+H63+H65+H67</f>
        <v>46508</v>
      </c>
      <c r="I68" s="102">
        <f>I53+I55+I57+I59+I61+I63+I65+I67</f>
        <v>38605.9</v>
      </c>
      <c r="J68" s="103">
        <f>J53+J55+J57+J59+J61+J63+J65+J67</f>
        <v>7902.1</v>
      </c>
      <c r="K68" s="85">
        <f aca="true" t="shared" si="3" ref="K68:K74">I68/H68*100</f>
        <v>83.00915971445772</v>
      </c>
    </row>
    <row r="69" spans="1:11" ht="44.25" customHeight="1">
      <c r="A69" s="170" t="s">
        <v>144</v>
      </c>
      <c r="B69" s="171"/>
      <c r="C69" s="171"/>
      <c r="D69" s="171"/>
      <c r="E69" s="171"/>
      <c r="F69" s="37">
        <f>F68</f>
        <v>80050.88</v>
      </c>
      <c r="G69" s="37">
        <f>G68</f>
        <v>32000</v>
      </c>
      <c r="H69" s="37">
        <f>H68</f>
        <v>46508</v>
      </c>
      <c r="I69" s="37">
        <f>I68</f>
        <v>38605.9</v>
      </c>
      <c r="J69" s="37">
        <f>J68</f>
        <v>7902.1</v>
      </c>
      <c r="K69" s="104">
        <f t="shared" si="3"/>
        <v>83.00915971445772</v>
      </c>
    </row>
    <row r="70" spans="1:11" ht="35.25" customHeight="1">
      <c r="A70" s="78" t="s">
        <v>91</v>
      </c>
      <c r="B70" s="79" t="s">
        <v>23</v>
      </c>
      <c r="C70" s="80" t="s">
        <v>25</v>
      </c>
      <c r="D70" s="80" t="s">
        <v>26</v>
      </c>
      <c r="E70" s="81" t="s">
        <v>27</v>
      </c>
      <c r="F70" s="142">
        <v>17551.86</v>
      </c>
      <c r="G70" s="57">
        <v>25993.95</v>
      </c>
      <c r="H70" s="41">
        <v>25993.95</v>
      </c>
      <c r="I70" s="41">
        <v>19495.44</v>
      </c>
      <c r="J70" s="41">
        <f>H70-I70</f>
        <v>6498.510000000002</v>
      </c>
      <c r="K70" s="61">
        <f t="shared" si="3"/>
        <v>74.99991344139694</v>
      </c>
    </row>
    <row r="71" spans="1:11" s="17" customFormat="1" ht="32.25" customHeight="1">
      <c r="A71" s="199" t="s">
        <v>114</v>
      </c>
      <c r="B71" s="175"/>
      <c r="C71" s="175"/>
      <c r="D71" s="175"/>
      <c r="E71" s="175"/>
      <c r="F71" s="66">
        <f>F70</f>
        <v>17551.86</v>
      </c>
      <c r="G71" s="95">
        <f>G70</f>
        <v>25993.95</v>
      </c>
      <c r="H71" s="96">
        <f>H70</f>
        <v>25993.95</v>
      </c>
      <c r="I71" s="96">
        <f>I70</f>
        <v>19495.44</v>
      </c>
      <c r="J71" s="97">
        <f>J70</f>
        <v>6498.510000000002</v>
      </c>
      <c r="K71" s="39">
        <f t="shared" si="3"/>
        <v>74.99991344139694</v>
      </c>
    </row>
    <row r="72" spans="1:11" s="17" customFormat="1" ht="32.25" customHeight="1">
      <c r="A72" s="78" t="s">
        <v>91</v>
      </c>
      <c r="B72" s="79" t="s">
        <v>23</v>
      </c>
      <c r="C72" s="80" t="s">
        <v>177</v>
      </c>
      <c r="D72" s="80" t="s">
        <v>26</v>
      </c>
      <c r="E72" s="81" t="s">
        <v>27</v>
      </c>
      <c r="F72" s="144">
        <v>0</v>
      </c>
      <c r="G72" s="98">
        <v>0</v>
      </c>
      <c r="H72" s="99">
        <v>600</v>
      </c>
      <c r="I72" s="99">
        <v>0</v>
      </c>
      <c r="J72" s="100">
        <f>H72-I72</f>
        <v>600</v>
      </c>
      <c r="K72" s="39">
        <f t="shared" si="3"/>
        <v>0</v>
      </c>
    </row>
    <row r="73" spans="1:11" s="17" customFormat="1" ht="32.25" customHeight="1">
      <c r="A73" s="199" t="s">
        <v>176</v>
      </c>
      <c r="B73" s="175"/>
      <c r="C73" s="175"/>
      <c r="D73" s="175"/>
      <c r="E73" s="175"/>
      <c r="F73" s="66">
        <f>F72</f>
        <v>0</v>
      </c>
      <c r="G73" s="95">
        <f>G72</f>
        <v>0</v>
      </c>
      <c r="H73" s="96">
        <f>H72</f>
        <v>600</v>
      </c>
      <c r="I73" s="96">
        <f>I72</f>
        <v>0</v>
      </c>
      <c r="J73" s="97">
        <f>J72</f>
        <v>600</v>
      </c>
      <c r="K73" s="39">
        <f t="shared" si="3"/>
        <v>0</v>
      </c>
    </row>
    <row r="74" spans="1:11" s="17" customFormat="1" ht="32.25" customHeight="1">
      <c r="A74" s="177" t="s">
        <v>144</v>
      </c>
      <c r="B74" s="177"/>
      <c r="C74" s="177"/>
      <c r="D74" s="177"/>
      <c r="E74" s="178"/>
      <c r="F74" s="66">
        <f>F71+F73</f>
        <v>17551.86</v>
      </c>
      <c r="G74" s="95">
        <f>G71+G73</f>
        <v>25993.95</v>
      </c>
      <c r="H74" s="96">
        <f>H71+H73</f>
        <v>26593.95</v>
      </c>
      <c r="I74" s="96">
        <f>I71+I73</f>
        <v>19495.44</v>
      </c>
      <c r="J74" s="97">
        <f>J71+J73</f>
        <v>7098.510000000002</v>
      </c>
      <c r="K74" s="39">
        <f t="shared" si="3"/>
        <v>73.30780121042567</v>
      </c>
    </row>
    <row r="75" spans="1:11" s="17" customFormat="1" ht="24.75" customHeight="1">
      <c r="A75" s="89" t="s">
        <v>75</v>
      </c>
      <c r="B75" s="53" t="s">
        <v>23</v>
      </c>
      <c r="C75" s="54" t="s">
        <v>92</v>
      </c>
      <c r="D75" s="54" t="s">
        <v>8</v>
      </c>
      <c r="E75" s="92">
        <v>223</v>
      </c>
      <c r="F75" s="144">
        <v>0</v>
      </c>
      <c r="G75" s="98">
        <v>0</v>
      </c>
      <c r="H75" s="99">
        <v>0</v>
      </c>
      <c r="I75" s="99">
        <v>0</v>
      </c>
      <c r="J75" s="100">
        <v>0</v>
      </c>
      <c r="K75" s="39">
        <v>0</v>
      </c>
    </row>
    <row r="76" spans="1:11" s="17" customFormat="1" ht="35.25" customHeight="1">
      <c r="A76" s="89" t="s">
        <v>76</v>
      </c>
      <c r="B76" s="53" t="s">
        <v>23</v>
      </c>
      <c r="C76" s="54" t="s">
        <v>92</v>
      </c>
      <c r="D76" s="54" t="s">
        <v>8</v>
      </c>
      <c r="E76" s="92">
        <v>225</v>
      </c>
      <c r="F76" s="56">
        <v>2955</v>
      </c>
      <c r="G76" s="59">
        <v>40000</v>
      </c>
      <c r="H76" s="60">
        <v>47810</v>
      </c>
      <c r="I76" s="60">
        <v>43080</v>
      </c>
      <c r="J76" s="41">
        <f aca="true" t="shared" si="4" ref="J76:J84">H76-I76</f>
        <v>4730</v>
      </c>
      <c r="K76" s="61">
        <f>I76/H76*100</f>
        <v>90.10667224430036</v>
      </c>
    </row>
    <row r="77" spans="1:11" s="17" customFormat="1" ht="24.75" customHeight="1">
      <c r="A77" s="52" t="s">
        <v>77</v>
      </c>
      <c r="B77" s="53" t="s">
        <v>23</v>
      </c>
      <c r="C77" s="54" t="s">
        <v>92</v>
      </c>
      <c r="D77" s="54" t="s">
        <v>8</v>
      </c>
      <c r="E77" s="92">
        <v>226</v>
      </c>
      <c r="F77" s="56">
        <v>92683.04</v>
      </c>
      <c r="G77" s="59">
        <v>71000</v>
      </c>
      <c r="H77" s="60">
        <v>400953.5</v>
      </c>
      <c r="I77" s="60">
        <v>384595.6</v>
      </c>
      <c r="J77" s="41">
        <f t="shared" si="4"/>
        <v>16357.900000000023</v>
      </c>
      <c r="K77" s="61">
        <f>I77/H77*100</f>
        <v>95.92025010381504</v>
      </c>
    </row>
    <row r="78" spans="1:11" s="17" customFormat="1" ht="29.25" customHeight="1">
      <c r="A78" s="89" t="s">
        <v>78</v>
      </c>
      <c r="B78" s="53" t="s">
        <v>23</v>
      </c>
      <c r="C78" s="54" t="s">
        <v>92</v>
      </c>
      <c r="D78" s="54" t="s">
        <v>8</v>
      </c>
      <c r="E78" s="92">
        <v>310</v>
      </c>
      <c r="F78" s="56">
        <v>0</v>
      </c>
      <c r="G78" s="59">
        <v>0</v>
      </c>
      <c r="H78" s="60">
        <v>214761</v>
      </c>
      <c r="I78" s="60">
        <v>214761</v>
      </c>
      <c r="J78" s="41">
        <f t="shared" si="4"/>
        <v>0</v>
      </c>
      <c r="K78" s="61">
        <f>I78/H78*100</f>
        <v>100</v>
      </c>
    </row>
    <row r="79" spans="1:11" s="17" customFormat="1" ht="24.75" customHeight="1">
      <c r="A79" s="89" t="s">
        <v>79</v>
      </c>
      <c r="B79" s="53" t="s">
        <v>23</v>
      </c>
      <c r="C79" s="54" t="s">
        <v>92</v>
      </c>
      <c r="D79" s="54" t="s">
        <v>8</v>
      </c>
      <c r="E79" s="92">
        <v>343</v>
      </c>
      <c r="F79" s="56">
        <v>30000</v>
      </c>
      <c r="G79" s="59">
        <v>0</v>
      </c>
      <c r="H79" s="60">
        <v>96136.5</v>
      </c>
      <c r="I79" s="60">
        <v>23000</v>
      </c>
      <c r="J79" s="41">
        <f t="shared" si="4"/>
        <v>73136.5</v>
      </c>
      <c r="K79" s="39">
        <f>I79/H79*100</f>
        <v>23.924315946596767</v>
      </c>
    </row>
    <row r="80" spans="1:11" s="17" customFormat="1" ht="24.75" customHeight="1">
      <c r="A80" s="89" t="s">
        <v>81</v>
      </c>
      <c r="B80" s="53" t="s">
        <v>23</v>
      </c>
      <c r="C80" s="54" t="s">
        <v>92</v>
      </c>
      <c r="D80" s="54" t="s">
        <v>8</v>
      </c>
      <c r="E80" s="92">
        <v>346</v>
      </c>
      <c r="F80" s="56">
        <v>28117</v>
      </c>
      <c r="G80" s="59">
        <v>3619</v>
      </c>
      <c r="H80" s="60">
        <v>177830</v>
      </c>
      <c r="I80" s="60">
        <v>175533.9</v>
      </c>
      <c r="J80" s="41">
        <f t="shared" si="4"/>
        <v>2296.100000000006</v>
      </c>
      <c r="K80" s="61">
        <f>I80/H80*100</f>
        <v>98.70882303323398</v>
      </c>
    </row>
    <row r="81" spans="1:11" s="17" customFormat="1" ht="34.5" customHeight="1">
      <c r="A81" s="52" t="s">
        <v>109</v>
      </c>
      <c r="B81" s="53" t="s">
        <v>23</v>
      </c>
      <c r="C81" s="54" t="s">
        <v>92</v>
      </c>
      <c r="D81" s="54" t="s">
        <v>8</v>
      </c>
      <c r="E81" s="92">
        <v>349</v>
      </c>
      <c r="F81" s="56">
        <v>1450</v>
      </c>
      <c r="G81" s="59">
        <v>0</v>
      </c>
      <c r="H81" s="60">
        <v>0</v>
      </c>
      <c r="I81" s="60">
        <v>0</v>
      </c>
      <c r="J81" s="41">
        <v>0</v>
      </c>
      <c r="K81" s="61">
        <v>0</v>
      </c>
    </row>
    <row r="82" spans="1:11" s="17" customFormat="1" ht="24.75" customHeight="1">
      <c r="A82" s="89" t="s">
        <v>75</v>
      </c>
      <c r="B82" s="53" t="s">
        <v>23</v>
      </c>
      <c r="C82" s="54" t="s">
        <v>92</v>
      </c>
      <c r="D82" s="54" t="s">
        <v>65</v>
      </c>
      <c r="E82" s="92">
        <v>223</v>
      </c>
      <c r="F82" s="56">
        <v>0</v>
      </c>
      <c r="G82" s="59">
        <v>111300</v>
      </c>
      <c r="H82" s="60">
        <v>61300</v>
      </c>
      <c r="I82" s="60">
        <v>59010.3</v>
      </c>
      <c r="J82" s="41">
        <f t="shared" si="4"/>
        <v>2289.699999999997</v>
      </c>
      <c r="K82" s="61">
        <f aca="true" t="shared" si="5" ref="K82:K123">I82/H82*100</f>
        <v>96.26476345840132</v>
      </c>
    </row>
    <row r="83" spans="1:14" s="17" customFormat="1" ht="24.75" customHeight="1">
      <c r="A83" s="89" t="s">
        <v>82</v>
      </c>
      <c r="B83" s="53" t="s">
        <v>23</v>
      </c>
      <c r="C83" s="54" t="s">
        <v>92</v>
      </c>
      <c r="D83" s="54" t="s">
        <v>17</v>
      </c>
      <c r="E83" s="92">
        <v>291</v>
      </c>
      <c r="F83" s="56">
        <v>0</v>
      </c>
      <c r="G83" s="59">
        <v>0</v>
      </c>
      <c r="H83" s="60">
        <v>16600</v>
      </c>
      <c r="I83" s="60">
        <v>16524</v>
      </c>
      <c r="J83" s="41">
        <f t="shared" si="4"/>
        <v>76</v>
      </c>
      <c r="K83" s="61">
        <f t="shared" si="5"/>
        <v>99.5421686746988</v>
      </c>
      <c r="N83" s="158"/>
    </row>
    <row r="84" spans="1:11" ht="24.75" customHeight="1">
      <c r="A84" s="105" t="s">
        <v>82</v>
      </c>
      <c r="B84" s="53" t="s">
        <v>23</v>
      </c>
      <c r="C84" s="54" t="s">
        <v>92</v>
      </c>
      <c r="D84" s="54" t="s">
        <v>18</v>
      </c>
      <c r="E84" s="55" t="s">
        <v>16</v>
      </c>
      <c r="F84" s="56">
        <v>0</v>
      </c>
      <c r="G84" s="59">
        <v>0</v>
      </c>
      <c r="H84" s="60">
        <v>1000</v>
      </c>
      <c r="I84" s="60">
        <v>879.5</v>
      </c>
      <c r="J84" s="60">
        <f t="shared" si="4"/>
        <v>120.5</v>
      </c>
      <c r="K84" s="58">
        <f t="shared" si="5"/>
        <v>87.94999999999999</v>
      </c>
    </row>
    <row r="85" spans="1:11" s="17" customFormat="1" ht="53.25" customHeight="1">
      <c r="A85" s="162" t="s">
        <v>147</v>
      </c>
      <c r="B85" s="163"/>
      <c r="C85" s="163"/>
      <c r="D85" s="163"/>
      <c r="E85" s="163"/>
      <c r="F85" s="66">
        <f>SUM(F75:F84)</f>
        <v>155205.03999999998</v>
      </c>
      <c r="G85" s="95">
        <f>SUM(G76:G84)</f>
        <v>225919</v>
      </c>
      <c r="H85" s="96">
        <f>SUM(H76:H84)</f>
        <v>1016391</v>
      </c>
      <c r="I85" s="96">
        <f>SUM(I76:I84)</f>
        <v>917384.3</v>
      </c>
      <c r="J85" s="96">
        <f>SUM(J76:J84)</f>
        <v>99006.70000000003</v>
      </c>
      <c r="K85" s="106">
        <f t="shared" si="5"/>
        <v>90.25899481597142</v>
      </c>
    </row>
    <row r="86" spans="1:11" s="17" customFormat="1" ht="33.75" customHeight="1">
      <c r="A86" s="180" t="s">
        <v>144</v>
      </c>
      <c r="B86" s="180"/>
      <c r="C86" s="180"/>
      <c r="D86" s="180"/>
      <c r="E86" s="180"/>
      <c r="F86" s="66">
        <f>SUM(F76:F84)</f>
        <v>155205.03999999998</v>
      </c>
      <c r="G86" s="95">
        <f>SUM(G75:G84)</f>
        <v>225919</v>
      </c>
      <c r="H86" s="96">
        <f>SUM(H75:H84)</f>
        <v>1016391</v>
      </c>
      <c r="I86" s="96">
        <f>SUM(I75:I84)</f>
        <v>917384.3</v>
      </c>
      <c r="J86" s="96">
        <f>SUM(J75:J84)</f>
        <v>99006.70000000003</v>
      </c>
      <c r="K86" s="106">
        <f>I86/H86*100</f>
        <v>90.25899481597142</v>
      </c>
    </row>
    <row r="87" spans="1:11" ht="30.75" customHeight="1">
      <c r="A87" s="78" t="s">
        <v>71</v>
      </c>
      <c r="B87" s="79" t="s">
        <v>23</v>
      </c>
      <c r="C87" s="80" t="s">
        <v>34</v>
      </c>
      <c r="D87" s="80" t="s">
        <v>35</v>
      </c>
      <c r="E87" s="81" t="s">
        <v>64</v>
      </c>
      <c r="F87" s="56">
        <v>0</v>
      </c>
      <c r="G87" s="59">
        <v>100000</v>
      </c>
      <c r="H87" s="60">
        <v>125386.52</v>
      </c>
      <c r="I87" s="60">
        <v>125386.52</v>
      </c>
      <c r="J87" s="60">
        <f>H87-I87</f>
        <v>0</v>
      </c>
      <c r="K87" s="58">
        <f t="shared" si="5"/>
        <v>100</v>
      </c>
    </row>
    <row r="88" spans="1:11" s="17" customFormat="1" ht="42.75" customHeight="1">
      <c r="A88" s="162" t="s">
        <v>149</v>
      </c>
      <c r="B88" s="163"/>
      <c r="C88" s="163"/>
      <c r="D88" s="163"/>
      <c r="E88" s="163"/>
      <c r="F88" s="66">
        <f aca="true" t="shared" si="6" ref="F88:J89">F87</f>
        <v>0</v>
      </c>
      <c r="G88" s="95">
        <f t="shared" si="6"/>
        <v>100000</v>
      </c>
      <c r="H88" s="96">
        <f t="shared" si="6"/>
        <v>125386.52</v>
      </c>
      <c r="I88" s="96">
        <f t="shared" si="6"/>
        <v>125386.52</v>
      </c>
      <c r="J88" s="96">
        <f t="shared" si="6"/>
        <v>0</v>
      </c>
      <c r="K88" s="58">
        <f t="shared" si="5"/>
        <v>100</v>
      </c>
    </row>
    <row r="89" spans="1:11" s="17" customFormat="1" ht="42.75" customHeight="1">
      <c r="A89" s="176" t="s">
        <v>148</v>
      </c>
      <c r="B89" s="177"/>
      <c r="C89" s="177"/>
      <c r="D89" s="177"/>
      <c r="E89" s="178"/>
      <c r="F89" s="66">
        <f t="shared" si="6"/>
        <v>0</v>
      </c>
      <c r="G89" s="95">
        <f t="shared" si="6"/>
        <v>100000</v>
      </c>
      <c r="H89" s="96">
        <f t="shared" si="6"/>
        <v>125386.52</v>
      </c>
      <c r="I89" s="96">
        <f t="shared" si="6"/>
        <v>125386.52</v>
      </c>
      <c r="J89" s="96">
        <f t="shared" si="6"/>
        <v>0</v>
      </c>
      <c r="K89" s="58">
        <f>I89/H89*100</f>
        <v>100</v>
      </c>
    </row>
    <row r="90" spans="1:11" s="17" customFormat="1" ht="42.75" customHeight="1">
      <c r="A90" s="89" t="s">
        <v>81</v>
      </c>
      <c r="B90" s="53" t="s">
        <v>23</v>
      </c>
      <c r="C90" s="54" t="s">
        <v>30</v>
      </c>
      <c r="D90" s="54" t="s">
        <v>8</v>
      </c>
      <c r="E90" s="55" t="s">
        <v>14</v>
      </c>
      <c r="F90" s="144">
        <v>0</v>
      </c>
      <c r="G90" s="98">
        <v>0</v>
      </c>
      <c r="H90" s="99">
        <v>1000</v>
      </c>
      <c r="I90" s="99">
        <v>0</v>
      </c>
      <c r="J90" s="100">
        <f>H90-I90</f>
        <v>1000</v>
      </c>
      <c r="K90" s="61"/>
    </row>
    <row r="91" spans="1:11" s="17" customFormat="1" ht="84.75" customHeight="1">
      <c r="A91" s="184" t="s">
        <v>178</v>
      </c>
      <c r="B91" s="184"/>
      <c r="C91" s="184"/>
      <c r="D91" s="184"/>
      <c r="E91" s="185"/>
      <c r="F91" s="66">
        <f>F90</f>
        <v>0</v>
      </c>
      <c r="G91" s="95">
        <f>G90</f>
        <v>0</v>
      </c>
      <c r="H91" s="96">
        <f>H90</f>
        <v>1000</v>
      </c>
      <c r="I91" s="96">
        <f>I90</f>
        <v>0</v>
      </c>
      <c r="J91" s="97">
        <f>J90</f>
        <v>1000</v>
      </c>
      <c r="K91" s="61"/>
    </row>
    <row r="92" spans="1:11" s="17" customFormat="1" ht="30.75" customHeight="1">
      <c r="A92" s="52" t="s">
        <v>77</v>
      </c>
      <c r="B92" s="53" t="s">
        <v>23</v>
      </c>
      <c r="C92" s="54" t="s">
        <v>31</v>
      </c>
      <c r="D92" s="54" t="s">
        <v>8</v>
      </c>
      <c r="E92" s="55" t="s">
        <v>12</v>
      </c>
      <c r="F92" s="144">
        <v>0</v>
      </c>
      <c r="G92" s="98">
        <v>0</v>
      </c>
      <c r="H92" s="99">
        <v>1000</v>
      </c>
      <c r="I92" s="99">
        <v>0</v>
      </c>
      <c r="J92" s="100">
        <f>H92-I92</f>
        <v>1000</v>
      </c>
      <c r="K92" s="61"/>
    </row>
    <row r="93" spans="1:11" s="17" customFormat="1" ht="47.25" customHeight="1">
      <c r="A93" s="202" t="s">
        <v>179</v>
      </c>
      <c r="B93" s="202"/>
      <c r="C93" s="202"/>
      <c r="D93" s="202"/>
      <c r="E93" s="213"/>
      <c r="F93" s="66">
        <f>F92</f>
        <v>0</v>
      </c>
      <c r="G93" s="95">
        <f>G92</f>
        <v>0</v>
      </c>
      <c r="H93" s="96">
        <f>H92</f>
        <v>1000</v>
      </c>
      <c r="I93" s="96">
        <f>I92</f>
        <v>0</v>
      </c>
      <c r="J93" s="97">
        <f>J92</f>
        <v>1000</v>
      </c>
      <c r="K93" s="61"/>
    </row>
    <row r="94" spans="1:11" ht="24.75" customHeight="1">
      <c r="A94" s="52" t="s">
        <v>77</v>
      </c>
      <c r="B94" s="53" t="s">
        <v>23</v>
      </c>
      <c r="C94" s="54" t="s">
        <v>32</v>
      </c>
      <c r="D94" s="54" t="s">
        <v>8</v>
      </c>
      <c r="E94" s="55" t="s">
        <v>12</v>
      </c>
      <c r="F94" s="56">
        <v>0</v>
      </c>
      <c r="G94" s="59">
        <v>1000</v>
      </c>
      <c r="H94" s="60">
        <v>1000</v>
      </c>
      <c r="I94" s="60">
        <v>0</v>
      </c>
      <c r="J94" s="41">
        <f>H94-I94</f>
        <v>1000</v>
      </c>
      <c r="K94" s="61">
        <f t="shared" si="5"/>
        <v>0</v>
      </c>
    </row>
    <row r="95" spans="1:11" s="17" customFormat="1" ht="45" customHeight="1">
      <c r="A95" s="162" t="s">
        <v>180</v>
      </c>
      <c r="B95" s="163"/>
      <c r="C95" s="163"/>
      <c r="D95" s="163"/>
      <c r="E95" s="163"/>
      <c r="F95" s="66">
        <f>F94</f>
        <v>0</v>
      </c>
      <c r="G95" s="95">
        <f>G94</f>
        <v>1000</v>
      </c>
      <c r="H95" s="96">
        <f>H94</f>
        <v>1000</v>
      </c>
      <c r="I95" s="96">
        <f>I94</f>
        <v>0</v>
      </c>
      <c r="J95" s="97">
        <f>J94</f>
        <v>1000</v>
      </c>
      <c r="K95" s="39">
        <f t="shared" si="5"/>
        <v>0</v>
      </c>
    </row>
    <row r="96" spans="1:11" ht="24.75" customHeight="1">
      <c r="A96" s="52" t="s">
        <v>77</v>
      </c>
      <c r="B96" s="53" t="s">
        <v>23</v>
      </c>
      <c r="C96" s="54" t="s">
        <v>33</v>
      </c>
      <c r="D96" s="54" t="s">
        <v>8</v>
      </c>
      <c r="E96" s="55" t="s">
        <v>12</v>
      </c>
      <c r="F96" s="56">
        <v>0</v>
      </c>
      <c r="G96" s="59">
        <v>1000</v>
      </c>
      <c r="H96" s="60">
        <v>1000</v>
      </c>
      <c r="I96" s="60">
        <v>0</v>
      </c>
      <c r="J96" s="41">
        <f>H96-I96</f>
        <v>1000</v>
      </c>
      <c r="K96" s="61">
        <f t="shared" si="5"/>
        <v>0</v>
      </c>
    </row>
    <row r="97" spans="1:11" ht="34.5" customHeight="1">
      <c r="A97" s="164" t="s">
        <v>181</v>
      </c>
      <c r="B97" s="165"/>
      <c r="C97" s="165"/>
      <c r="D97" s="165"/>
      <c r="E97" s="165"/>
      <c r="F97" s="66">
        <f>F96</f>
        <v>0</v>
      </c>
      <c r="G97" s="95">
        <f>G96</f>
        <v>1000</v>
      </c>
      <c r="H97" s="96">
        <f>H96</f>
        <v>1000</v>
      </c>
      <c r="I97" s="96">
        <f>I96</f>
        <v>0</v>
      </c>
      <c r="J97" s="97">
        <f>J96</f>
        <v>1000</v>
      </c>
      <c r="K97" s="61">
        <f t="shared" si="5"/>
        <v>0</v>
      </c>
    </row>
    <row r="98" spans="1:11" ht="24.75" customHeight="1">
      <c r="A98" s="89" t="s">
        <v>81</v>
      </c>
      <c r="B98" s="53" t="s">
        <v>23</v>
      </c>
      <c r="C98" s="54" t="s">
        <v>93</v>
      </c>
      <c r="D98" s="54" t="s">
        <v>8</v>
      </c>
      <c r="E98" s="55" t="s">
        <v>14</v>
      </c>
      <c r="F98" s="56">
        <v>0</v>
      </c>
      <c r="G98" s="59">
        <v>1000</v>
      </c>
      <c r="H98" s="60">
        <v>1000</v>
      </c>
      <c r="I98" s="60">
        <v>0</v>
      </c>
      <c r="J98" s="41">
        <f>H98-I98</f>
        <v>1000</v>
      </c>
      <c r="K98" s="61">
        <f t="shared" si="5"/>
        <v>0</v>
      </c>
    </row>
    <row r="99" spans="1:11" ht="47.25" customHeight="1">
      <c r="A99" s="164" t="s">
        <v>182</v>
      </c>
      <c r="B99" s="165"/>
      <c r="C99" s="165"/>
      <c r="D99" s="165"/>
      <c r="E99" s="165"/>
      <c r="F99" s="66">
        <f>F98</f>
        <v>0</v>
      </c>
      <c r="G99" s="95">
        <f>G98</f>
        <v>1000</v>
      </c>
      <c r="H99" s="96">
        <f>H98</f>
        <v>1000</v>
      </c>
      <c r="I99" s="96">
        <f>I98</f>
        <v>0</v>
      </c>
      <c r="J99" s="97">
        <f>J98</f>
        <v>1000</v>
      </c>
      <c r="K99" s="61">
        <f t="shared" si="5"/>
        <v>0</v>
      </c>
    </row>
    <row r="100" spans="1:11" ht="24" customHeight="1">
      <c r="A100" s="52" t="s">
        <v>77</v>
      </c>
      <c r="B100" s="53" t="s">
        <v>23</v>
      </c>
      <c r="C100" s="54" t="s">
        <v>94</v>
      </c>
      <c r="D100" s="54" t="s">
        <v>8</v>
      </c>
      <c r="E100" s="55" t="s">
        <v>12</v>
      </c>
      <c r="F100" s="144">
        <v>0</v>
      </c>
      <c r="G100" s="98">
        <v>0</v>
      </c>
      <c r="H100" s="99">
        <v>1000</v>
      </c>
      <c r="I100" s="99">
        <v>0</v>
      </c>
      <c r="J100" s="100">
        <f>H100-I100</f>
        <v>1000</v>
      </c>
      <c r="K100" s="61"/>
    </row>
    <row r="101" spans="1:11" ht="61.5" customHeight="1">
      <c r="A101" s="164" t="s">
        <v>183</v>
      </c>
      <c r="B101" s="165"/>
      <c r="C101" s="165"/>
      <c r="D101" s="165"/>
      <c r="E101" s="166"/>
      <c r="F101" s="66">
        <f>F100</f>
        <v>0</v>
      </c>
      <c r="G101" s="95">
        <f>G100</f>
        <v>0</v>
      </c>
      <c r="H101" s="96">
        <f>H100</f>
        <v>1000</v>
      </c>
      <c r="I101" s="96">
        <f>I100</f>
        <v>0</v>
      </c>
      <c r="J101" s="97">
        <f>J100</f>
        <v>1000</v>
      </c>
      <c r="K101" s="61"/>
    </row>
    <row r="102" spans="1:11" ht="24.75" customHeight="1">
      <c r="A102" s="52" t="s">
        <v>77</v>
      </c>
      <c r="B102" s="53" t="s">
        <v>23</v>
      </c>
      <c r="C102" s="54" t="s">
        <v>95</v>
      </c>
      <c r="D102" s="54" t="s">
        <v>8</v>
      </c>
      <c r="E102" s="55" t="s">
        <v>12</v>
      </c>
      <c r="F102" s="56">
        <v>0</v>
      </c>
      <c r="G102" s="59">
        <v>1000</v>
      </c>
      <c r="H102" s="60">
        <v>1000</v>
      </c>
      <c r="I102" s="60">
        <v>0</v>
      </c>
      <c r="J102" s="41">
        <f>H102-I102</f>
        <v>1000</v>
      </c>
      <c r="K102" s="61">
        <f t="shared" si="5"/>
        <v>0</v>
      </c>
    </row>
    <row r="103" spans="1:11" s="17" customFormat="1" ht="60.75" customHeight="1">
      <c r="A103" s="173" t="s">
        <v>184</v>
      </c>
      <c r="B103" s="163"/>
      <c r="C103" s="163"/>
      <c r="D103" s="163"/>
      <c r="E103" s="163"/>
      <c r="F103" s="66">
        <f>F102</f>
        <v>0</v>
      </c>
      <c r="G103" s="95">
        <f>G102</f>
        <v>1000</v>
      </c>
      <c r="H103" s="96">
        <f>H102</f>
        <v>1000</v>
      </c>
      <c r="I103" s="96">
        <f>I102</f>
        <v>0</v>
      </c>
      <c r="J103" s="96">
        <f>J102</f>
        <v>1000</v>
      </c>
      <c r="K103" s="106">
        <f t="shared" si="5"/>
        <v>0</v>
      </c>
    </row>
    <row r="104" spans="1:11" s="17" customFormat="1" ht="24.75" customHeight="1">
      <c r="A104" s="52" t="s">
        <v>77</v>
      </c>
      <c r="B104" s="90" t="s">
        <v>96</v>
      </c>
      <c r="C104" s="54" t="s">
        <v>97</v>
      </c>
      <c r="D104" s="54" t="s">
        <v>8</v>
      </c>
      <c r="E104" s="55" t="s">
        <v>12</v>
      </c>
      <c r="F104" s="56">
        <v>0</v>
      </c>
      <c r="G104" s="59">
        <v>1000</v>
      </c>
      <c r="H104" s="60">
        <v>0</v>
      </c>
      <c r="I104" s="60">
        <v>0</v>
      </c>
      <c r="J104" s="60">
        <f>H104-I104</f>
        <v>0</v>
      </c>
      <c r="K104" s="106" t="e">
        <f t="shared" si="5"/>
        <v>#DIV/0!</v>
      </c>
    </row>
    <row r="105" spans="1:11" s="17" customFormat="1" ht="59.25" customHeight="1">
      <c r="A105" s="173" t="s">
        <v>169</v>
      </c>
      <c r="B105" s="163"/>
      <c r="C105" s="163"/>
      <c r="D105" s="163"/>
      <c r="E105" s="163"/>
      <c r="F105" s="66">
        <f>F104</f>
        <v>0</v>
      </c>
      <c r="G105" s="95">
        <f>G104</f>
        <v>1000</v>
      </c>
      <c r="H105" s="96">
        <f>H104</f>
        <v>0</v>
      </c>
      <c r="I105" s="96">
        <f>I104</f>
        <v>0</v>
      </c>
      <c r="J105" s="96">
        <f>J104</f>
        <v>0</v>
      </c>
      <c r="K105" s="106" t="e">
        <f t="shared" si="5"/>
        <v>#DIV/0!</v>
      </c>
    </row>
    <row r="106" spans="1:11" s="17" customFormat="1" ht="40.5" customHeight="1">
      <c r="A106" s="107" t="s">
        <v>77</v>
      </c>
      <c r="B106" s="90" t="s">
        <v>96</v>
      </c>
      <c r="C106" s="53" t="s">
        <v>98</v>
      </c>
      <c r="D106" s="53" t="s">
        <v>8</v>
      </c>
      <c r="E106" s="53" t="s">
        <v>12</v>
      </c>
      <c r="F106" s="56">
        <v>0</v>
      </c>
      <c r="G106" s="59">
        <v>1000</v>
      </c>
      <c r="H106" s="60">
        <v>1000</v>
      </c>
      <c r="I106" s="60">
        <v>0</v>
      </c>
      <c r="J106" s="60">
        <f>H106-I106</f>
        <v>1000</v>
      </c>
      <c r="K106" s="106">
        <f>I106/H106*100</f>
        <v>0</v>
      </c>
    </row>
    <row r="107" spans="1:11" s="17" customFormat="1" ht="58.5" customHeight="1">
      <c r="A107" s="174" t="s">
        <v>168</v>
      </c>
      <c r="B107" s="175"/>
      <c r="C107" s="175"/>
      <c r="D107" s="175"/>
      <c r="E107" s="175"/>
      <c r="F107" s="66">
        <f>F106</f>
        <v>0</v>
      </c>
      <c r="G107" s="95">
        <f>G106</f>
        <v>1000</v>
      </c>
      <c r="H107" s="96">
        <f>H106</f>
        <v>1000</v>
      </c>
      <c r="I107" s="96">
        <f>I106</f>
        <v>0</v>
      </c>
      <c r="J107" s="96">
        <f>J106</f>
        <v>1000</v>
      </c>
      <c r="K107" s="106">
        <f>I107/H107*100</f>
        <v>0</v>
      </c>
    </row>
    <row r="108" spans="1:11" s="17" customFormat="1" ht="56.25" customHeight="1">
      <c r="A108" s="181" t="s">
        <v>170</v>
      </c>
      <c r="B108" s="182"/>
      <c r="C108" s="182"/>
      <c r="D108" s="182"/>
      <c r="E108" s="183"/>
      <c r="F108" s="66">
        <f>F95+F97+F99+F103+F105</f>
        <v>0</v>
      </c>
      <c r="G108" s="95">
        <f>G95+G97+G99+G103+G105</f>
        <v>5000</v>
      </c>
      <c r="H108" s="96">
        <f>H91+H93+H95+H97+H99+H101+H103+H105+H107</f>
        <v>8000</v>
      </c>
      <c r="I108" s="96">
        <f>I95+I97+I99+I103+I105</f>
        <v>0</v>
      </c>
      <c r="J108" s="96">
        <f>J91+J93+J95+J97+J99+J101+J103+J105+J107</f>
        <v>8000</v>
      </c>
      <c r="K108" s="106">
        <f>I108/H108*100</f>
        <v>0</v>
      </c>
    </row>
    <row r="109" spans="1:11" s="17" customFormat="1" ht="24.75" customHeight="1">
      <c r="A109" s="89" t="s">
        <v>76</v>
      </c>
      <c r="B109" s="90" t="s">
        <v>96</v>
      </c>
      <c r="C109" s="54" t="s">
        <v>99</v>
      </c>
      <c r="D109" s="54" t="s">
        <v>8</v>
      </c>
      <c r="E109" s="55" t="s">
        <v>11</v>
      </c>
      <c r="F109" s="56">
        <v>0</v>
      </c>
      <c r="G109" s="59">
        <v>0</v>
      </c>
      <c r="H109" s="60">
        <v>645390</v>
      </c>
      <c r="I109" s="60">
        <v>0</v>
      </c>
      <c r="J109" s="60">
        <f>H109-I109</f>
        <v>645390</v>
      </c>
      <c r="K109" s="106">
        <f t="shared" si="5"/>
        <v>0</v>
      </c>
    </row>
    <row r="110" spans="1:11" s="17" customFormat="1" ht="30.75" customHeight="1">
      <c r="A110" s="207" t="s">
        <v>120</v>
      </c>
      <c r="B110" s="208"/>
      <c r="C110" s="208"/>
      <c r="D110" s="208"/>
      <c r="E110" s="209"/>
      <c r="F110" s="66">
        <f>F109</f>
        <v>0</v>
      </c>
      <c r="G110" s="95">
        <f>G109</f>
        <v>0</v>
      </c>
      <c r="H110" s="96">
        <f>H109</f>
        <v>645390</v>
      </c>
      <c r="I110" s="96">
        <f>I109</f>
        <v>0</v>
      </c>
      <c r="J110" s="96">
        <f>J109</f>
        <v>645390</v>
      </c>
      <c r="K110" s="106">
        <f>I110/H110*100</f>
        <v>0</v>
      </c>
    </row>
    <row r="111" spans="1:11" s="17" customFormat="1" ht="33.75" customHeight="1">
      <c r="A111" s="206" t="s">
        <v>150</v>
      </c>
      <c r="B111" s="206"/>
      <c r="C111" s="206"/>
      <c r="D111" s="206"/>
      <c r="E111" s="206"/>
      <c r="F111" s="37">
        <f>F49+F68+F71+F85+F88+F108+F107+F110</f>
        <v>265548.89999999997</v>
      </c>
      <c r="G111" s="10">
        <f>G49+G68+G71+G85+G88+G108+G107+G110</f>
        <v>422912.95</v>
      </c>
      <c r="H111" s="11">
        <f>H49+H69+H74+H86+H89+H108+H110</f>
        <v>1901269.47</v>
      </c>
      <c r="I111" s="11">
        <f>I49+I68+I74+I85+I88+I108+I107+I110</f>
        <v>1121810.22</v>
      </c>
      <c r="J111" s="11">
        <f>J49+J68+J71+J85+J88+J108+J107+J110</f>
        <v>779859.25</v>
      </c>
      <c r="K111" s="106">
        <f>I111/H111*100</f>
        <v>59.00322062185115</v>
      </c>
    </row>
    <row r="112" spans="1:11" s="17" customFormat="1" ht="22.5" customHeight="1">
      <c r="A112" s="210" t="s">
        <v>121</v>
      </c>
      <c r="B112" s="210"/>
      <c r="C112" s="210"/>
      <c r="D112" s="210"/>
      <c r="E112" s="210"/>
      <c r="F112" s="37">
        <f>F20+F41+F45+F111</f>
        <v>3265346.5399999996</v>
      </c>
      <c r="G112" s="10">
        <f>G20+G41+G45+G111</f>
        <v>4699083.95</v>
      </c>
      <c r="H112" s="11">
        <f>H20+H41+H45+H111</f>
        <v>6536056.52</v>
      </c>
      <c r="I112" s="11">
        <f>I20+I41+I45+I111</f>
        <v>4644911.609999999</v>
      </c>
      <c r="J112" s="11">
        <f>J20+J41+J45+J111</f>
        <v>1891544.91</v>
      </c>
      <c r="K112" s="106">
        <f t="shared" si="5"/>
        <v>71.06596455809105</v>
      </c>
    </row>
    <row r="113" spans="1:11" ht="24.75" customHeight="1">
      <c r="A113" s="107" t="s">
        <v>70</v>
      </c>
      <c r="B113" s="53" t="s">
        <v>36</v>
      </c>
      <c r="C113" s="54" t="s">
        <v>37</v>
      </c>
      <c r="D113" s="54" t="s">
        <v>3</v>
      </c>
      <c r="E113" s="55" t="s">
        <v>4</v>
      </c>
      <c r="F113" s="56">
        <v>107254.55</v>
      </c>
      <c r="G113" s="59">
        <v>185600</v>
      </c>
      <c r="H113" s="60">
        <v>185600</v>
      </c>
      <c r="I113" s="60">
        <v>130221.04</v>
      </c>
      <c r="J113" s="60">
        <f>H113-I113</f>
        <v>55378.96000000001</v>
      </c>
      <c r="K113" s="58">
        <f t="shared" si="5"/>
        <v>70.16219827586207</v>
      </c>
    </row>
    <row r="114" spans="1:11" ht="24.75" customHeight="1">
      <c r="A114" s="78" t="s">
        <v>72</v>
      </c>
      <c r="B114" s="53" t="s">
        <v>36</v>
      </c>
      <c r="C114" s="54" t="s">
        <v>37</v>
      </c>
      <c r="D114" s="54" t="s">
        <v>3</v>
      </c>
      <c r="E114" s="55" t="s">
        <v>5</v>
      </c>
      <c r="F114" s="56">
        <v>32390.87</v>
      </c>
      <c r="G114" s="59">
        <v>56000</v>
      </c>
      <c r="H114" s="60">
        <v>56000</v>
      </c>
      <c r="I114" s="60">
        <v>39326.77</v>
      </c>
      <c r="J114" s="60">
        <f>H114-I114</f>
        <v>16673.230000000003</v>
      </c>
      <c r="K114" s="58">
        <f t="shared" si="5"/>
        <v>70.22637499999999</v>
      </c>
    </row>
    <row r="115" spans="1:11" s="17" customFormat="1" ht="51" customHeight="1">
      <c r="A115" s="176" t="s">
        <v>115</v>
      </c>
      <c r="B115" s="177"/>
      <c r="C115" s="177"/>
      <c r="D115" s="177"/>
      <c r="E115" s="177"/>
      <c r="F115" s="66">
        <f>SUM(F113:F114)</f>
        <v>139645.42</v>
      </c>
      <c r="G115" s="95">
        <f>SUM(G113:G114)</f>
        <v>241600</v>
      </c>
      <c r="H115" s="96">
        <f>SUM(H113:H114)</f>
        <v>241600</v>
      </c>
      <c r="I115" s="96">
        <f>SUM(I113:I114)</f>
        <v>169547.81</v>
      </c>
      <c r="J115" s="97">
        <f>SUM(J113:J114)</f>
        <v>72052.19</v>
      </c>
      <c r="K115" s="39">
        <f t="shared" si="5"/>
        <v>70.17707367549669</v>
      </c>
    </row>
    <row r="116" spans="1:11" s="17" customFormat="1" ht="43.5" customHeight="1">
      <c r="A116" s="184" t="s">
        <v>151</v>
      </c>
      <c r="B116" s="184"/>
      <c r="C116" s="184"/>
      <c r="D116" s="184"/>
      <c r="E116" s="185"/>
      <c r="F116" s="66">
        <f aca="true" t="shared" si="7" ref="F116:K116">F115</f>
        <v>139645.42</v>
      </c>
      <c r="G116" s="95">
        <f t="shared" si="7"/>
        <v>241600</v>
      </c>
      <c r="H116" s="96">
        <f t="shared" si="7"/>
        <v>241600</v>
      </c>
      <c r="I116" s="96">
        <f t="shared" si="7"/>
        <v>169547.81</v>
      </c>
      <c r="J116" s="97">
        <f t="shared" si="7"/>
        <v>72052.19</v>
      </c>
      <c r="K116" s="39">
        <f t="shared" si="7"/>
        <v>70.17707367549669</v>
      </c>
    </row>
    <row r="117" spans="1:11" ht="24.75" customHeight="1">
      <c r="A117" s="52" t="s">
        <v>78</v>
      </c>
      <c r="B117" s="53" t="s">
        <v>38</v>
      </c>
      <c r="C117" s="54" t="s">
        <v>39</v>
      </c>
      <c r="D117" s="54" t="s">
        <v>8</v>
      </c>
      <c r="E117" s="55" t="s">
        <v>29</v>
      </c>
      <c r="F117" s="56">
        <v>0</v>
      </c>
      <c r="G117" s="59">
        <v>1000</v>
      </c>
      <c r="H117" s="60">
        <v>1000</v>
      </c>
      <c r="I117" s="60">
        <v>0</v>
      </c>
      <c r="J117" s="41">
        <f>H117-I117</f>
        <v>1000</v>
      </c>
      <c r="K117" s="61">
        <f t="shared" si="5"/>
        <v>0</v>
      </c>
    </row>
    <row r="118" spans="1:11" s="17" customFormat="1" ht="79.5" customHeight="1">
      <c r="A118" s="162" t="s">
        <v>167</v>
      </c>
      <c r="B118" s="163"/>
      <c r="C118" s="163"/>
      <c r="D118" s="163"/>
      <c r="E118" s="163"/>
      <c r="F118" s="66">
        <f aca="true" t="shared" si="8" ref="F118:J119">F117</f>
        <v>0</v>
      </c>
      <c r="G118" s="95">
        <f t="shared" si="8"/>
        <v>1000</v>
      </c>
      <c r="H118" s="96">
        <f t="shared" si="8"/>
        <v>1000</v>
      </c>
      <c r="I118" s="96">
        <f t="shared" si="8"/>
        <v>0</v>
      </c>
      <c r="J118" s="97">
        <f t="shared" si="8"/>
        <v>1000</v>
      </c>
      <c r="K118" s="39">
        <f t="shared" si="5"/>
        <v>0</v>
      </c>
    </row>
    <row r="119" spans="1:11" s="17" customFormat="1" ht="45" customHeight="1">
      <c r="A119" s="176" t="s">
        <v>152</v>
      </c>
      <c r="B119" s="177"/>
      <c r="C119" s="177"/>
      <c r="D119" s="177"/>
      <c r="E119" s="178"/>
      <c r="F119" s="66">
        <f t="shared" si="8"/>
        <v>0</v>
      </c>
      <c r="G119" s="95">
        <f t="shared" si="8"/>
        <v>1000</v>
      </c>
      <c r="H119" s="96">
        <f t="shared" si="8"/>
        <v>1000</v>
      </c>
      <c r="I119" s="96">
        <f t="shared" si="8"/>
        <v>0</v>
      </c>
      <c r="J119" s="97">
        <f t="shared" si="8"/>
        <v>1000</v>
      </c>
      <c r="K119" s="39">
        <f>K118</f>
        <v>0</v>
      </c>
    </row>
    <row r="120" spans="1:11" ht="24.75" customHeight="1">
      <c r="A120" s="89" t="s">
        <v>76</v>
      </c>
      <c r="B120" s="53" t="s">
        <v>40</v>
      </c>
      <c r="C120" s="54" t="s">
        <v>41</v>
      </c>
      <c r="D120" s="54" t="s">
        <v>8</v>
      </c>
      <c r="E120" s="55" t="s">
        <v>11</v>
      </c>
      <c r="F120" s="56">
        <v>0</v>
      </c>
      <c r="G120" s="59">
        <v>1000</v>
      </c>
      <c r="H120" s="60">
        <v>1000</v>
      </c>
      <c r="I120" s="60">
        <v>0</v>
      </c>
      <c r="J120" s="41">
        <f>H120-I120</f>
        <v>1000</v>
      </c>
      <c r="K120" s="61">
        <f t="shared" si="5"/>
        <v>0</v>
      </c>
    </row>
    <row r="121" spans="1:11" s="17" customFormat="1" ht="66" customHeight="1">
      <c r="A121" s="162" t="s">
        <v>166</v>
      </c>
      <c r="B121" s="163"/>
      <c r="C121" s="163"/>
      <c r="D121" s="163"/>
      <c r="E121" s="163"/>
      <c r="F121" s="66">
        <f aca="true" t="shared" si="9" ref="F121:J122">F120</f>
        <v>0</v>
      </c>
      <c r="G121" s="95">
        <f t="shared" si="9"/>
        <v>1000</v>
      </c>
      <c r="H121" s="96">
        <f t="shared" si="9"/>
        <v>1000</v>
      </c>
      <c r="I121" s="96">
        <f t="shared" si="9"/>
        <v>0</v>
      </c>
      <c r="J121" s="97">
        <f t="shared" si="9"/>
        <v>1000</v>
      </c>
      <c r="K121" s="39">
        <f t="shared" si="5"/>
        <v>0</v>
      </c>
    </row>
    <row r="122" spans="1:11" s="17" customFormat="1" ht="42.75" customHeight="1">
      <c r="A122" s="176" t="s">
        <v>153</v>
      </c>
      <c r="B122" s="177"/>
      <c r="C122" s="177"/>
      <c r="D122" s="177"/>
      <c r="E122" s="178"/>
      <c r="F122" s="66">
        <f t="shared" si="9"/>
        <v>0</v>
      </c>
      <c r="G122" s="95">
        <f t="shared" si="9"/>
        <v>1000</v>
      </c>
      <c r="H122" s="96">
        <f t="shared" si="9"/>
        <v>1000</v>
      </c>
      <c r="I122" s="96">
        <f t="shared" si="9"/>
        <v>0</v>
      </c>
      <c r="J122" s="97">
        <f t="shared" si="9"/>
        <v>1000</v>
      </c>
      <c r="K122" s="39">
        <f>K121</f>
        <v>0</v>
      </c>
    </row>
    <row r="123" spans="1:11" s="17" customFormat="1" ht="27.75" customHeight="1">
      <c r="A123" s="205" t="s">
        <v>117</v>
      </c>
      <c r="B123" s="205"/>
      <c r="C123" s="205"/>
      <c r="D123" s="205"/>
      <c r="E123" s="181"/>
      <c r="F123" s="37">
        <f>F118+F121</f>
        <v>0</v>
      </c>
      <c r="G123" s="10">
        <f>G118+G121</f>
        <v>2000</v>
      </c>
      <c r="H123" s="11">
        <f>H118+H121</f>
        <v>2000</v>
      </c>
      <c r="I123" s="11">
        <f>I118+I121</f>
        <v>0</v>
      </c>
      <c r="J123" s="12">
        <f>J118+J121</f>
        <v>2000</v>
      </c>
      <c r="K123" s="39">
        <f t="shared" si="5"/>
        <v>0</v>
      </c>
    </row>
    <row r="124" spans="1:11" s="17" customFormat="1" ht="27.75" customHeight="1">
      <c r="A124" s="52" t="s">
        <v>75</v>
      </c>
      <c r="B124" s="53" t="s">
        <v>42</v>
      </c>
      <c r="C124" s="54" t="s">
        <v>43</v>
      </c>
      <c r="D124" s="54" t="s">
        <v>8</v>
      </c>
      <c r="E124" s="55" t="s">
        <v>10</v>
      </c>
      <c r="F124" s="56">
        <v>263077.78</v>
      </c>
      <c r="G124" s="59">
        <v>0</v>
      </c>
      <c r="H124" s="60">
        <v>0</v>
      </c>
      <c r="I124" s="60">
        <v>0</v>
      </c>
      <c r="J124" s="41">
        <f>H124-I124</f>
        <v>0</v>
      </c>
      <c r="K124" s="39">
        <v>0</v>
      </c>
    </row>
    <row r="125" spans="1:11" ht="31.5" customHeight="1">
      <c r="A125" s="89" t="s">
        <v>76</v>
      </c>
      <c r="B125" s="90" t="s">
        <v>42</v>
      </c>
      <c r="C125" s="91">
        <v>6830010010</v>
      </c>
      <c r="D125" s="91">
        <v>244</v>
      </c>
      <c r="E125" s="92">
        <v>225</v>
      </c>
      <c r="F125" s="56">
        <v>95869.94</v>
      </c>
      <c r="G125" s="59">
        <v>84000</v>
      </c>
      <c r="H125" s="60">
        <v>284435</v>
      </c>
      <c r="I125" s="60">
        <v>257304.79</v>
      </c>
      <c r="J125" s="41">
        <f aca="true" t="shared" si="10" ref="J125:J131">H125-I125</f>
        <v>27130.209999999992</v>
      </c>
      <c r="K125" s="108">
        <f aca="true" t="shared" si="11" ref="K125:K142">I125/H125*100</f>
        <v>90.46171884613356</v>
      </c>
    </row>
    <row r="126" spans="1:11" ht="23.25" customHeight="1">
      <c r="A126" s="52" t="s">
        <v>77</v>
      </c>
      <c r="B126" s="90" t="s">
        <v>42</v>
      </c>
      <c r="C126" s="91" t="s">
        <v>43</v>
      </c>
      <c r="D126" s="91" t="s">
        <v>8</v>
      </c>
      <c r="E126" s="92" t="s">
        <v>12</v>
      </c>
      <c r="F126" s="56">
        <v>33924.68</v>
      </c>
      <c r="G126" s="59">
        <v>80000</v>
      </c>
      <c r="H126" s="60">
        <v>511000</v>
      </c>
      <c r="I126" s="60">
        <v>270774</v>
      </c>
      <c r="J126" s="41">
        <f t="shared" si="10"/>
        <v>240226</v>
      </c>
      <c r="K126" s="61">
        <f t="shared" si="11"/>
        <v>52.98904109589041</v>
      </c>
    </row>
    <row r="127" spans="1:11" ht="34.5" customHeight="1">
      <c r="A127" s="52" t="s">
        <v>78</v>
      </c>
      <c r="B127" s="53" t="s">
        <v>42</v>
      </c>
      <c r="C127" s="54" t="s">
        <v>43</v>
      </c>
      <c r="D127" s="54" t="s">
        <v>8</v>
      </c>
      <c r="E127" s="55" t="s">
        <v>29</v>
      </c>
      <c r="F127" s="56">
        <v>0</v>
      </c>
      <c r="G127" s="59">
        <v>0</v>
      </c>
      <c r="H127" s="60">
        <v>150000</v>
      </c>
      <c r="I127" s="60">
        <v>150000</v>
      </c>
      <c r="J127" s="41">
        <f t="shared" si="10"/>
        <v>0</v>
      </c>
      <c r="K127" s="61">
        <f t="shared" si="11"/>
        <v>100</v>
      </c>
    </row>
    <row r="128" spans="1:11" ht="24.75" customHeight="1">
      <c r="A128" s="52" t="s">
        <v>79</v>
      </c>
      <c r="B128" s="53" t="s">
        <v>42</v>
      </c>
      <c r="C128" s="54">
        <v>6830010010</v>
      </c>
      <c r="D128" s="54" t="s">
        <v>8</v>
      </c>
      <c r="E128" s="55" t="s">
        <v>13</v>
      </c>
      <c r="F128" s="56">
        <v>5000</v>
      </c>
      <c r="G128" s="59">
        <v>0</v>
      </c>
      <c r="H128" s="60">
        <v>292500</v>
      </c>
      <c r="I128" s="60">
        <v>263942</v>
      </c>
      <c r="J128" s="41">
        <f t="shared" si="10"/>
        <v>28558</v>
      </c>
      <c r="K128" s="61">
        <f t="shared" si="11"/>
        <v>90.2365811965812</v>
      </c>
    </row>
    <row r="129" spans="1:11" ht="24.75" customHeight="1">
      <c r="A129" s="52" t="s">
        <v>80</v>
      </c>
      <c r="B129" s="53" t="s">
        <v>42</v>
      </c>
      <c r="C129" s="54" t="s">
        <v>43</v>
      </c>
      <c r="D129" s="54" t="s">
        <v>8</v>
      </c>
      <c r="E129" s="55" t="s">
        <v>46</v>
      </c>
      <c r="F129" s="56">
        <v>0</v>
      </c>
      <c r="G129" s="59">
        <v>0</v>
      </c>
      <c r="H129" s="60">
        <v>100000</v>
      </c>
      <c r="I129" s="60">
        <v>70200</v>
      </c>
      <c r="J129" s="41">
        <f t="shared" si="10"/>
        <v>29800</v>
      </c>
      <c r="K129" s="61">
        <f t="shared" si="11"/>
        <v>70.19999999999999</v>
      </c>
    </row>
    <row r="130" spans="1:11" ht="30.75" customHeight="1">
      <c r="A130" s="52" t="s">
        <v>81</v>
      </c>
      <c r="B130" s="53" t="s">
        <v>42</v>
      </c>
      <c r="C130" s="54" t="s">
        <v>43</v>
      </c>
      <c r="D130" s="54" t="s">
        <v>8</v>
      </c>
      <c r="E130" s="55" t="s">
        <v>14</v>
      </c>
      <c r="F130" s="56">
        <v>16879.1</v>
      </c>
      <c r="G130" s="59">
        <v>110000</v>
      </c>
      <c r="H130" s="60">
        <v>184980.7</v>
      </c>
      <c r="I130" s="60">
        <v>152765.94</v>
      </c>
      <c r="J130" s="41">
        <f t="shared" si="10"/>
        <v>32214.76000000001</v>
      </c>
      <c r="K130" s="61">
        <f t="shared" si="11"/>
        <v>82.5847993871793</v>
      </c>
    </row>
    <row r="131" spans="1:11" ht="24.75" customHeight="1">
      <c r="A131" s="52" t="s">
        <v>75</v>
      </c>
      <c r="B131" s="53" t="s">
        <v>42</v>
      </c>
      <c r="C131" s="54" t="s">
        <v>43</v>
      </c>
      <c r="D131" s="54" t="s">
        <v>65</v>
      </c>
      <c r="E131" s="55" t="s">
        <v>10</v>
      </c>
      <c r="F131" s="56">
        <v>0</v>
      </c>
      <c r="G131" s="59">
        <v>420000</v>
      </c>
      <c r="H131" s="60">
        <v>420000</v>
      </c>
      <c r="I131" s="60">
        <v>296640.46</v>
      </c>
      <c r="J131" s="41">
        <f t="shared" si="10"/>
        <v>123359.53999999998</v>
      </c>
      <c r="K131" s="61">
        <f t="shared" si="11"/>
        <v>70.62868095238096</v>
      </c>
    </row>
    <row r="132" spans="1:11" ht="42.75" customHeight="1">
      <c r="A132" s="164" t="s">
        <v>192</v>
      </c>
      <c r="B132" s="165"/>
      <c r="C132" s="165"/>
      <c r="D132" s="165"/>
      <c r="E132" s="165"/>
      <c r="F132" s="66">
        <f>SUM(F124:F131)</f>
        <v>414751.5</v>
      </c>
      <c r="G132" s="95">
        <f>SUM(G124:G131)</f>
        <v>694000</v>
      </c>
      <c r="H132" s="96">
        <f>SUM(H124:H131)</f>
        <v>1942915.7</v>
      </c>
      <c r="I132" s="96">
        <f>SUM(I124:I131)</f>
        <v>1461627.19</v>
      </c>
      <c r="J132" s="97">
        <f>SUM(J124:J131)</f>
        <v>481288.50999999995</v>
      </c>
      <c r="K132" s="61">
        <f t="shared" si="11"/>
        <v>75.22854388381339</v>
      </c>
    </row>
    <row r="133" spans="1:11" ht="24.75" customHeight="1">
      <c r="A133" s="52" t="s">
        <v>74</v>
      </c>
      <c r="B133" s="53" t="s">
        <v>42</v>
      </c>
      <c r="C133" s="54" t="s">
        <v>44</v>
      </c>
      <c r="D133" s="54" t="s">
        <v>8</v>
      </c>
      <c r="E133" s="55" t="s">
        <v>45</v>
      </c>
      <c r="F133" s="56">
        <v>0</v>
      </c>
      <c r="G133" s="59">
        <v>50000</v>
      </c>
      <c r="H133" s="60">
        <v>21500</v>
      </c>
      <c r="I133" s="60">
        <v>0</v>
      </c>
      <c r="J133" s="41">
        <f>H133-I133</f>
        <v>21500</v>
      </c>
      <c r="K133" s="61">
        <f t="shared" si="11"/>
        <v>0</v>
      </c>
    </row>
    <row r="134" spans="1:11" ht="24.75" customHeight="1">
      <c r="A134" s="89" t="s">
        <v>76</v>
      </c>
      <c r="B134" s="53" t="s">
        <v>42</v>
      </c>
      <c r="C134" s="54" t="s">
        <v>44</v>
      </c>
      <c r="D134" s="54" t="s">
        <v>8</v>
      </c>
      <c r="E134" s="55" t="s">
        <v>11</v>
      </c>
      <c r="F134" s="56">
        <v>0</v>
      </c>
      <c r="G134" s="59">
        <v>70000</v>
      </c>
      <c r="H134" s="60">
        <v>70000</v>
      </c>
      <c r="I134" s="60">
        <v>0</v>
      </c>
      <c r="J134" s="41">
        <f>H134-I134</f>
        <v>70000</v>
      </c>
      <c r="K134" s="61">
        <f t="shared" si="11"/>
        <v>0</v>
      </c>
    </row>
    <row r="135" spans="1:11" ht="24.75" customHeight="1">
      <c r="A135" s="52" t="s">
        <v>77</v>
      </c>
      <c r="B135" s="53" t="s">
        <v>42</v>
      </c>
      <c r="C135" s="54" t="s">
        <v>44</v>
      </c>
      <c r="D135" s="54" t="s">
        <v>8</v>
      </c>
      <c r="E135" s="55" t="s">
        <v>12</v>
      </c>
      <c r="F135" s="56">
        <v>299137</v>
      </c>
      <c r="G135" s="59">
        <v>420900</v>
      </c>
      <c r="H135" s="60">
        <v>327900</v>
      </c>
      <c r="I135" s="60">
        <v>0</v>
      </c>
      <c r="J135" s="41">
        <f>H135-I135</f>
        <v>327900</v>
      </c>
      <c r="K135" s="61">
        <f t="shared" si="11"/>
        <v>0</v>
      </c>
    </row>
    <row r="136" spans="1:11" ht="42.75" customHeight="1">
      <c r="A136" s="164" t="s">
        <v>193</v>
      </c>
      <c r="B136" s="165"/>
      <c r="C136" s="165"/>
      <c r="D136" s="165"/>
      <c r="E136" s="165"/>
      <c r="F136" s="66">
        <f>SUM(F133:F135)</f>
        <v>299137</v>
      </c>
      <c r="G136" s="95">
        <f>SUM(G133:G135)</f>
        <v>540900</v>
      </c>
      <c r="H136" s="96">
        <f>SUM(H133:H135)</f>
        <v>419400</v>
      </c>
      <c r="I136" s="96">
        <f>SUM(I133:I135)</f>
        <v>0</v>
      </c>
      <c r="J136" s="97">
        <f>SUM(J133:J135)</f>
        <v>419400</v>
      </c>
      <c r="K136" s="61">
        <f t="shared" si="11"/>
        <v>0</v>
      </c>
    </row>
    <row r="137" spans="1:11" ht="24.75" customHeight="1">
      <c r="A137" s="52" t="s">
        <v>77</v>
      </c>
      <c r="B137" s="53" t="s">
        <v>42</v>
      </c>
      <c r="C137" s="54" t="s">
        <v>47</v>
      </c>
      <c r="D137" s="54" t="s">
        <v>8</v>
      </c>
      <c r="E137" s="55" t="s">
        <v>12</v>
      </c>
      <c r="F137" s="56">
        <v>0</v>
      </c>
      <c r="G137" s="59">
        <v>70000</v>
      </c>
      <c r="H137" s="60">
        <v>70000</v>
      </c>
      <c r="I137" s="60">
        <v>0</v>
      </c>
      <c r="J137" s="41">
        <f>H137-I137</f>
        <v>70000</v>
      </c>
      <c r="K137" s="61">
        <f t="shared" si="11"/>
        <v>0</v>
      </c>
    </row>
    <row r="138" spans="1:11" s="17" customFormat="1" ht="36" customHeight="1">
      <c r="A138" s="199" t="s">
        <v>194</v>
      </c>
      <c r="B138" s="175"/>
      <c r="C138" s="175"/>
      <c r="D138" s="175"/>
      <c r="E138" s="175"/>
      <c r="F138" s="66">
        <f>F137</f>
        <v>0</v>
      </c>
      <c r="G138" s="95">
        <f>G137</f>
        <v>70000</v>
      </c>
      <c r="H138" s="96">
        <f>H137</f>
        <v>70000</v>
      </c>
      <c r="I138" s="96">
        <f>I137</f>
        <v>0</v>
      </c>
      <c r="J138" s="97">
        <f>J137</f>
        <v>70000</v>
      </c>
      <c r="K138" s="39">
        <f t="shared" si="11"/>
        <v>0</v>
      </c>
    </row>
    <row r="139" spans="1:11" s="17" customFormat="1" ht="42" customHeight="1">
      <c r="A139" s="181" t="s">
        <v>154</v>
      </c>
      <c r="B139" s="182"/>
      <c r="C139" s="182"/>
      <c r="D139" s="182"/>
      <c r="E139" s="183"/>
      <c r="F139" s="109">
        <f>F132+F136+F138</f>
        <v>713888.5</v>
      </c>
      <c r="G139" s="110">
        <f>G132+G136+G138</f>
        <v>1304900</v>
      </c>
      <c r="H139" s="111">
        <f>H132+H136+H138</f>
        <v>2432315.7</v>
      </c>
      <c r="I139" s="111">
        <f>I132+I136+I138</f>
        <v>1461627.19</v>
      </c>
      <c r="J139" s="112">
        <f>J132+J136+J138</f>
        <v>970688.51</v>
      </c>
      <c r="K139" s="39">
        <f t="shared" si="11"/>
        <v>60.09200162626915</v>
      </c>
    </row>
    <row r="140" spans="1:11" ht="24.75" customHeight="1">
      <c r="A140" s="78" t="s">
        <v>77</v>
      </c>
      <c r="B140" s="53" t="s">
        <v>48</v>
      </c>
      <c r="C140" s="54" t="s">
        <v>49</v>
      </c>
      <c r="D140" s="54" t="s">
        <v>8</v>
      </c>
      <c r="E140" s="55" t="s">
        <v>12</v>
      </c>
      <c r="F140" s="56">
        <v>0</v>
      </c>
      <c r="G140" s="59">
        <v>5000</v>
      </c>
      <c r="H140" s="60">
        <v>100000</v>
      </c>
      <c r="I140" s="60">
        <v>100000</v>
      </c>
      <c r="J140" s="41">
        <f>H140-I140</f>
        <v>0</v>
      </c>
      <c r="K140" s="61">
        <f t="shared" si="11"/>
        <v>100</v>
      </c>
    </row>
    <row r="141" spans="1:11" s="17" customFormat="1" ht="43.5" customHeight="1">
      <c r="A141" s="199" t="s">
        <v>113</v>
      </c>
      <c r="B141" s="175"/>
      <c r="C141" s="175"/>
      <c r="D141" s="175"/>
      <c r="E141" s="175"/>
      <c r="F141" s="66">
        <f>F140</f>
        <v>0</v>
      </c>
      <c r="G141" s="95">
        <f>G140</f>
        <v>5000</v>
      </c>
      <c r="H141" s="96">
        <f>H140</f>
        <v>100000</v>
      </c>
      <c r="I141" s="96">
        <f>I140</f>
        <v>100000</v>
      </c>
      <c r="J141" s="97">
        <f>J140</f>
        <v>0</v>
      </c>
      <c r="K141" s="39">
        <f t="shared" si="11"/>
        <v>100</v>
      </c>
    </row>
    <row r="142" spans="1:11" s="17" customFormat="1" ht="24.75" customHeight="1">
      <c r="A142" s="181" t="s">
        <v>118</v>
      </c>
      <c r="B142" s="182"/>
      <c r="C142" s="182"/>
      <c r="D142" s="182"/>
      <c r="E142" s="182"/>
      <c r="F142" s="37">
        <f>F139+F141</f>
        <v>713888.5</v>
      </c>
      <c r="G142" s="10">
        <f>G139+G141</f>
        <v>1309900</v>
      </c>
      <c r="H142" s="11">
        <f>H139+H141</f>
        <v>2532315.7</v>
      </c>
      <c r="I142" s="11">
        <f>I139+I141</f>
        <v>1561627.19</v>
      </c>
      <c r="J142" s="12">
        <f>J139+J141</f>
        <v>970688.51</v>
      </c>
      <c r="K142" s="39">
        <f t="shared" si="11"/>
        <v>61.6679504060256</v>
      </c>
    </row>
    <row r="143" spans="1:11" s="17" customFormat="1" ht="24.75" customHeight="1">
      <c r="A143" s="78" t="s">
        <v>77</v>
      </c>
      <c r="B143" s="90" t="s">
        <v>50</v>
      </c>
      <c r="C143" s="91">
        <v>6840010040</v>
      </c>
      <c r="D143" s="91">
        <v>244</v>
      </c>
      <c r="E143" s="92">
        <v>226</v>
      </c>
      <c r="F143" s="144">
        <v>1015931.01</v>
      </c>
      <c r="G143" s="98">
        <v>10000</v>
      </c>
      <c r="H143" s="99">
        <v>107737.77</v>
      </c>
      <c r="I143" s="60">
        <v>107698.44</v>
      </c>
      <c r="J143" s="41">
        <f>H143-I143</f>
        <v>39.330000000001746</v>
      </c>
      <c r="K143" s="39">
        <v>0</v>
      </c>
    </row>
    <row r="144" spans="1:11" s="17" customFormat="1" ht="24.75" customHeight="1">
      <c r="A144" s="78" t="s">
        <v>77</v>
      </c>
      <c r="B144" s="90" t="s">
        <v>50</v>
      </c>
      <c r="C144" s="91">
        <v>6840010040</v>
      </c>
      <c r="D144" s="91">
        <v>245</v>
      </c>
      <c r="E144" s="92">
        <v>226</v>
      </c>
      <c r="F144" s="144">
        <v>270000</v>
      </c>
      <c r="G144" s="98">
        <v>0</v>
      </c>
      <c r="H144" s="99">
        <v>0</v>
      </c>
      <c r="I144" s="60">
        <v>0</v>
      </c>
      <c r="J144" s="41">
        <v>0</v>
      </c>
      <c r="K144" s="39">
        <v>0</v>
      </c>
    </row>
    <row r="145" spans="1:11" s="17" customFormat="1" ht="24.75" customHeight="1">
      <c r="A145" s="52" t="s">
        <v>78</v>
      </c>
      <c r="B145" s="90" t="s">
        <v>50</v>
      </c>
      <c r="C145" s="91">
        <v>6840010040</v>
      </c>
      <c r="D145" s="91">
        <v>244</v>
      </c>
      <c r="E145" s="150">
        <v>310</v>
      </c>
      <c r="F145" s="144">
        <v>0</v>
      </c>
      <c r="G145" s="98">
        <v>0</v>
      </c>
      <c r="H145" s="99">
        <v>21054</v>
      </c>
      <c r="I145" s="60">
        <v>21054</v>
      </c>
      <c r="J145" s="41">
        <f>H145-I145</f>
        <v>0</v>
      </c>
      <c r="K145" s="39"/>
    </row>
    <row r="146" spans="1:11" s="17" customFormat="1" ht="24.75" customHeight="1">
      <c r="A146" s="52" t="s">
        <v>80</v>
      </c>
      <c r="B146" s="90" t="s">
        <v>50</v>
      </c>
      <c r="C146" s="91">
        <v>6840010040</v>
      </c>
      <c r="D146" s="91">
        <v>244</v>
      </c>
      <c r="E146" s="150">
        <v>344</v>
      </c>
      <c r="F146" s="144">
        <v>0</v>
      </c>
      <c r="G146" s="98">
        <v>0</v>
      </c>
      <c r="H146" s="99">
        <v>639</v>
      </c>
      <c r="I146" s="60">
        <v>639</v>
      </c>
      <c r="J146" s="41">
        <f>H146-I146</f>
        <v>0</v>
      </c>
      <c r="K146" s="39"/>
    </row>
    <row r="147" spans="1:11" s="17" customFormat="1" ht="24.75" customHeight="1">
      <c r="A147" s="78" t="s">
        <v>81</v>
      </c>
      <c r="B147" s="90" t="s">
        <v>50</v>
      </c>
      <c r="C147" s="91">
        <v>6840010040</v>
      </c>
      <c r="D147" s="91">
        <v>244</v>
      </c>
      <c r="E147" s="150">
        <v>346</v>
      </c>
      <c r="F147" s="144">
        <v>0</v>
      </c>
      <c r="G147" s="98">
        <v>0</v>
      </c>
      <c r="H147" s="99">
        <v>6563.46</v>
      </c>
      <c r="I147" s="60">
        <v>6563.46</v>
      </c>
      <c r="J147" s="41">
        <f>H147-I147</f>
        <v>0</v>
      </c>
      <c r="K147" s="39"/>
    </row>
    <row r="148" spans="1:11" s="17" customFormat="1" ht="60.75" customHeight="1">
      <c r="A148" s="173" t="s">
        <v>185</v>
      </c>
      <c r="B148" s="163"/>
      <c r="C148" s="163"/>
      <c r="D148" s="163"/>
      <c r="E148" s="163"/>
      <c r="F148" s="66">
        <f>SUM(F143:F144)</f>
        <v>1285931.01</v>
      </c>
      <c r="G148" s="95">
        <f>G143</f>
        <v>10000</v>
      </c>
      <c r="H148" s="96">
        <f>SUM(H143:H147)</f>
        <v>135994.23</v>
      </c>
      <c r="I148" s="96">
        <f>SUM(I143:I147)</f>
        <v>135954.9</v>
      </c>
      <c r="J148" s="97">
        <f>SUM(J143:J147)</f>
        <v>39.330000000001746</v>
      </c>
      <c r="K148" s="39">
        <v>0</v>
      </c>
    </row>
    <row r="149" spans="1:11" ht="24.75" customHeight="1">
      <c r="A149" s="52" t="s">
        <v>77</v>
      </c>
      <c r="B149" s="53" t="s">
        <v>50</v>
      </c>
      <c r="C149" s="54" t="s">
        <v>100</v>
      </c>
      <c r="D149" s="54" t="s">
        <v>8</v>
      </c>
      <c r="E149" s="55" t="s">
        <v>12</v>
      </c>
      <c r="F149" s="56">
        <v>0</v>
      </c>
      <c r="G149" s="59">
        <v>0</v>
      </c>
      <c r="H149" s="60">
        <v>30000</v>
      </c>
      <c r="I149" s="60">
        <v>30000</v>
      </c>
      <c r="J149" s="41">
        <f>H149-I149</f>
        <v>0</v>
      </c>
      <c r="K149" s="61">
        <f aca="true" t="shared" si="12" ref="K149:K165">I149/H149*100</f>
        <v>100</v>
      </c>
    </row>
    <row r="150" spans="1:11" ht="87.75" customHeight="1">
      <c r="A150" s="186" t="s">
        <v>186</v>
      </c>
      <c r="B150" s="187"/>
      <c r="C150" s="187"/>
      <c r="D150" s="187"/>
      <c r="E150" s="187"/>
      <c r="F150" s="66">
        <f>F149</f>
        <v>0</v>
      </c>
      <c r="G150" s="95">
        <f>G149</f>
        <v>0</v>
      </c>
      <c r="H150" s="96">
        <f>H149</f>
        <v>30000</v>
      </c>
      <c r="I150" s="96">
        <f>I149</f>
        <v>30000</v>
      </c>
      <c r="J150" s="97">
        <f>J149</f>
        <v>0</v>
      </c>
      <c r="K150" s="61">
        <f t="shared" si="12"/>
        <v>100</v>
      </c>
    </row>
    <row r="151" spans="1:11" ht="24.75" customHeight="1">
      <c r="A151" s="52" t="s">
        <v>77</v>
      </c>
      <c r="B151" s="53" t="s">
        <v>50</v>
      </c>
      <c r="C151" s="54" t="s">
        <v>101</v>
      </c>
      <c r="D151" s="54" t="s">
        <v>8</v>
      </c>
      <c r="E151" s="55" t="s">
        <v>12</v>
      </c>
      <c r="F151" s="56">
        <v>0</v>
      </c>
      <c r="G151" s="59">
        <v>0</v>
      </c>
      <c r="H151" s="60">
        <v>16700</v>
      </c>
      <c r="I151" s="60">
        <v>0</v>
      </c>
      <c r="J151" s="41">
        <f>H151-I151</f>
        <v>16700</v>
      </c>
      <c r="K151" s="61">
        <f t="shared" si="12"/>
        <v>0</v>
      </c>
    </row>
    <row r="152" spans="1:11" ht="76.5" customHeight="1">
      <c r="A152" s="186" t="s">
        <v>187</v>
      </c>
      <c r="B152" s="187"/>
      <c r="C152" s="187"/>
      <c r="D152" s="187"/>
      <c r="E152" s="187"/>
      <c r="F152" s="66">
        <f>F151</f>
        <v>0</v>
      </c>
      <c r="G152" s="95">
        <f>G151</f>
        <v>0</v>
      </c>
      <c r="H152" s="96">
        <f>H151</f>
        <v>16700</v>
      </c>
      <c r="I152" s="96">
        <f>I151</f>
        <v>0</v>
      </c>
      <c r="J152" s="97">
        <f>J151</f>
        <v>16700</v>
      </c>
      <c r="K152" s="61">
        <f t="shared" si="12"/>
        <v>0</v>
      </c>
    </row>
    <row r="153" spans="1:11" ht="36" customHeight="1">
      <c r="A153" s="52" t="s">
        <v>77</v>
      </c>
      <c r="B153" s="53" t="s">
        <v>50</v>
      </c>
      <c r="C153" s="54" t="s">
        <v>102</v>
      </c>
      <c r="D153" s="54" t="s">
        <v>8</v>
      </c>
      <c r="E153" s="55" t="s">
        <v>12</v>
      </c>
      <c r="F153" s="56">
        <v>0</v>
      </c>
      <c r="G153" s="59">
        <v>0</v>
      </c>
      <c r="H153" s="60">
        <v>443028.95</v>
      </c>
      <c r="I153" s="60">
        <v>344999.93</v>
      </c>
      <c r="J153" s="41">
        <f>H153-I153</f>
        <v>98029.02000000002</v>
      </c>
      <c r="K153" s="61">
        <f t="shared" si="12"/>
        <v>77.8729990444191</v>
      </c>
    </row>
    <row r="154" spans="1:11" s="17" customFormat="1" ht="108.75" customHeight="1">
      <c r="A154" s="201" t="s">
        <v>188</v>
      </c>
      <c r="B154" s="202"/>
      <c r="C154" s="202"/>
      <c r="D154" s="202"/>
      <c r="E154" s="213"/>
      <c r="F154" s="66">
        <f>F153</f>
        <v>0</v>
      </c>
      <c r="G154" s="95">
        <f>G153</f>
        <v>0</v>
      </c>
      <c r="H154" s="96">
        <f>H153</f>
        <v>443028.95</v>
      </c>
      <c r="I154" s="96">
        <f>I153</f>
        <v>344999.93</v>
      </c>
      <c r="J154" s="97">
        <f>J153</f>
        <v>98029.02000000002</v>
      </c>
      <c r="K154" s="39">
        <f t="shared" si="12"/>
        <v>77.8729990444191</v>
      </c>
    </row>
    <row r="155" spans="1:11" s="17" customFormat="1" ht="24.75" customHeight="1">
      <c r="A155" s="52" t="s">
        <v>77</v>
      </c>
      <c r="B155" s="53" t="s">
        <v>50</v>
      </c>
      <c r="C155" s="54" t="s">
        <v>103</v>
      </c>
      <c r="D155" s="54" t="s">
        <v>8</v>
      </c>
      <c r="E155" s="55" t="s">
        <v>12</v>
      </c>
      <c r="F155" s="56">
        <v>0</v>
      </c>
      <c r="G155" s="82">
        <v>0</v>
      </c>
      <c r="H155" s="60">
        <v>1000</v>
      </c>
      <c r="I155" s="60">
        <v>0</v>
      </c>
      <c r="J155" s="41">
        <f>H155-I155</f>
        <v>1000</v>
      </c>
      <c r="K155" s="39">
        <f t="shared" si="12"/>
        <v>0</v>
      </c>
    </row>
    <row r="156" spans="1:11" s="17" customFormat="1" ht="37.5" customHeight="1">
      <c r="A156" s="162" t="s">
        <v>119</v>
      </c>
      <c r="B156" s="163"/>
      <c r="C156" s="163"/>
      <c r="D156" s="163"/>
      <c r="E156" s="163"/>
      <c r="F156" s="66">
        <f>F155</f>
        <v>0</v>
      </c>
      <c r="G156" s="113">
        <f>G155</f>
        <v>0</v>
      </c>
      <c r="H156" s="95">
        <f>H155</f>
        <v>1000</v>
      </c>
      <c r="I156" s="96">
        <f>I155</f>
        <v>0</v>
      </c>
      <c r="J156" s="97">
        <f>J155</f>
        <v>1000</v>
      </c>
      <c r="K156" s="39">
        <f t="shared" si="12"/>
        <v>0</v>
      </c>
    </row>
    <row r="157" spans="1:11" s="17" customFormat="1" ht="32.25" customHeight="1">
      <c r="A157" s="52" t="s">
        <v>77</v>
      </c>
      <c r="B157" s="53" t="s">
        <v>50</v>
      </c>
      <c r="C157" s="54" t="s">
        <v>104</v>
      </c>
      <c r="D157" s="54" t="s">
        <v>8</v>
      </c>
      <c r="E157" s="55" t="s">
        <v>12</v>
      </c>
      <c r="F157" s="56">
        <v>0</v>
      </c>
      <c r="G157" s="57">
        <v>0</v>
      </c>
      <c r="H157" s="60">
        <v>990000</v>
      </c>
      <c r="I157" s="60">
        <v>990000</v>
      </c>
      <c r="J157" s="41">
        <f>H157-I157</f>
        <v>0</v>
      </c>
      <c r="K157" s="61">
        <f t="shared" si="12"/>
        <v>100</v>
      </c>
    </row>
    <row r="158" spans="1:11" s="17" customFormat="1" ht="88.5" customHeight="1">
      <c r="A158" s="201" t="s">
        <v>189</v>
      </c>
      <c r="B158" s="202"/>
      <c r="C158" s="202"/>
      <c r="D158" s="202"/>
      <c r="E158" s="202"/>
      <c r="F158" s="66">
        <f>F157</f>
        <v>0</v>
      </c>
      <c r="G158" s="95">
        <f>G157</f>
        <v>0</v>
      </c>
      <c r="H158" s="96">
        <f>H157</f>
        <v>990000</v>
      </c>
      <c r="I158" s="96">
        <f>I157</f>
        <v>990000</v>
      </c>
      <c r="J158" s="97">
        <f>J157</f>
        <v>0</v>
      </c>
      <c r="K158" s="39">
        <f t="shared" si="12"/>
        <v>100</v>
      </c>
    </row>
    <row r="159" spans="1:11" s="17" customFormat="1" ht="24.75" customHeight="1">
      <c r="A159" s="52" t="s">
        <v>78</v>
      </c>
      <c r="B159" s="53" t="s">
        <v>50</v>
      </c>
      <c r="C159" s="54" t="s">
        <v>105</v>
      </c>
      <c r="D159" s="54" t="s">
        <v>106</v>
      </c>
      <c r="E159" s="55" t="s">
        <v>29</v>
      </c>
      <c r="F159" s="56">
        <v>0</v>
      </c>
      <c r="G159" s="59">
        <v>0</v>
      </c>
      <c r="H159" s="60">
        <v>12298100</v>
      </c>
      <c r="I159" s="60">
        <v>7825256.4</v>
      </c>
      <c r="J159" s="41">
        <f>H159-I159</f>
        <v>4472843.6</v>
      </c>
      <c r="K159" s="61">
        <f t="shared" si="12"/>
        <v>63.629799725160794</v>
      </c>
    </row>
    <row r="160" spans="1:11" s="17" customFormat="1" ht="88.5" customHeight="1">
      <c r="A160" s="199" t="s">
        <v>190</v>
      </c>
      <c r="B160" s="175"/>
      <c r="C160" s="175"/>
      <c r="D160" s="175"/>
      <c r="E160" s="175"/>
      <c r="F160" s="66">
        <f>F159</f>
        <v>0</v>
      </c>
      <c r="G160" s="95">
        <f>G159</f>
        <v>0</v>
      </c>
      <c r="H160" s="96">
        <f>H159</f>
        <v>12298100</v>
      </c>
      <c r="I160" s="96">
        <f>I159</f>
        <v>7825256.4</v>
      </c>
      <c r="J160" s="97">
        <f>J159</f>
        <v>4472843.6</v>
      </c>
      <c r="K160" s="39">
        <f t="shared" si="12"/>
        <v>63.629799725160794</v>
      </c>
    </row>
    <row r="161" spans="1:14" s="17" customFormat="1" ht="62.25" customHeight="1">
      <c r="A161" s="181" t="s">
        <v>171</v>
      </c>
      <c r="B161" s="182"/>
      <c r="C161" s="182"/>
      <c r="D161" s="182"/>
      <c r="E161" s="183"/>
      <c r="F161" s="109">
        <f>F148+F150+F152+F154+F156+F158+F160</f>
        <v>1285931.01</v>
      </c>
      <c r="G161" s="110">
        <f>G148+G150+G152+G154+G156+G158+G160</f>
        <v>10000</v>
      </c>
      <c r="H161" s="111">
        <f>H148+H150+H152+H154+H156+H158+H160</f>
        <v>13914823.18</v>
      </c>
      <c r="I161" s="111">
        <f>I148+I150+I152+I154+I156+I158+I160</f>
        <v>9326211.23</v>
      </c>
      <c r="J161" s="112">
        <f>J148+J150+J152+J154+J156+J158+J160</f>
        <v>4588611.949999999</v>
      </c>
      <c r="K161" s="39">
        <f t="shared" si="12"/>
        <v>67.02356982447837</v>
      </c>
      <c r="N161" s="158"/>
    </row>
    <row r="162" spans="1:11" ht="24.75" customHeight="1">
      <c r="A162" s="78" t="s">
        <v>81</v>
      </c>
      <c r="B162" s="53" t="s">
        <v>51</v>
      </c>
      <c r="C162" s="54" t="s">
        <v>52</v>
      </c>
      <c r="D162" s="54" t="s">
        <v>8</v>
      </c>
      <c r="E162" s="55" t="s">
        <v>14</v>
      </c>
      <c r="F162" s="56">
        <v>0</v>
      </c>
      <c r="G162" s="59">
        <v>1000</v>
      </c>
      <c r="H162" s="60">
        <v>1000</v>
      </c>
      <c r="I162" s="60">
        <v>0</v>
      </c>
      <c r="J162" s="41">
        <f>H162-I162</f>
        <v>1000</v>
      </c>
      <c r="K162" s="61">
        <f t="shared" si="12"/>
        <v>0</v>
      </c>
    </row>
    <row r="163" spans="1:11" ht="37.5" customHeight="1">
      <c r="A163" s="186" t="s">
        <v>156</v>
      </c>
      <c r="B163" s="187"/>
      <c r="C163" s="187"/>
      <c r="D163" s="187"/>
      <c r="E163" s="187"/>
      <c r="F163" s="66">
        <f>F162</f>
        <v>0</v>
      </c>
      <c r="G163" s="95">
        <f>G162</f>
        <v>1000</v>
      </c>
      <c r="H163" s="96">
        <f>H162</f>
        <v>1000</v>
      </c>
      <c r="I163" s="96">
        <f>I162</f>
        <v>0</v>
      </c>
      <c r="J163" s="97">
        <f>J162</f>
        <v>1000</v>
      </c>
      <c r="K163" s="61">
        <f t="shared" si="12"/>
        <v>0</v>
      </c>
    </row>
    <row r="164" spans="1:11" ht="24.75" customHeight="1">
      <c r="A164" s="52" t="s">
        <v>74</v>
      </c>
      <c r="B164" s="53" t="s">
        <v>51</v>
      </c>
      <c r="C164" s="54" t="s">
        <v>53</v>
      </c>
      <c r="D164" s="54" t="s">
        <v>8</v>
      </c>
      <c r="E164" s="55" t="s">
        <v>45</v>
      </c>
      <c r="F164" s="56">
        <v>48000</v>
      </c>
      <c r="G164" s="59">
        <v>1000</v>
      </c>
      <c r="H164" s="60">
        <v>1000</v>
      </c>
      <c r="I164" s="60">
        <v>0</v>
      </c>
      <c r="J164" s="41">
        <f aca="true" t="shared" si="13" ref="J164:J169">H164-I164</f>
        <v>1000</v>
      </c>
      <c r="K164" s="61">
        <f t="shared" si="12"/>
        <v>0</v>
      </c>
    </row>
    <row r="165" spans="1:11" ht="24.75" customHeight="1">
      <c r="A165" s="89" t="s">
        <v>76</v>
      </c>
      <c r="B165" s="53" t="s">
        <v>51</v>
      </c>
      <c r="C165" s="54" t="s">
        <v>53</v>
      </c>
      <c r="D165" s="54" t="s">
        <v>8</v>
      </c>
      <c r="E165" s="55" t="s">
        <v>11</v>
      </c>
      <c r="F165" s="56">
        <v>179853.22</v>
      </c>
      <c r="G165" s="59">
        <v>33000</v>
      </c>
      <c r="H165" s="60">
        <v>119000</v>
      </c>
      <c r="I165" s="60">
        <v>117109.61</v>
      </c>
      <c r="J165" s="41">
        <f>H165-I165</f>
        <v>1890.3899999999994</v>
      </c>
      <c r="K165" s="61">
        <f t="shared" si="12"/>
        <v>98.41143697478991</v>
      </c>
    </row>
    <row r="166" spans="1:11" ht="25.5" customHeight="1">
      <c r="A166" s="52" t="s">
        <v>77</v>
      </c>
      <c r="B166" s="53" t="s">
        <v>51</v>
      </c>
      <c r="C166" s="54" t="s">
        <v>53</v>
      </c>
      <c r="D166" s="54" t="s">
        <v>8</v>
      </c>
      <c r="E166" s="55" t="s">
        <v>12</v>
      </c>
      <c r="F166" s="56">
        <v>72570</v>
      </c>
      <c r="G166" s="59">
        <v>0</v>
      </c>
      <c r="H166" s="60">
        <v>57102.71</v>
      </c>
      <c r="I166" s="60">
        <v>9200</v>
      </c>
      <c r="J166" s="41">
        <f>H166-I166</f>
        <v>47902.71</v>
      </c>
      <c r="K166" s="61">
        <v>0</v>
      </c>
    </row>
    <row r="167" spans="1:11" ht="24.75" customHeight="1">
      <c r="A167" s="52" t="s">
        <v>78</v>
      </c>
      <c r="B167" s="53" t="s">
        <v>51</v>
      </c>
      <c r="C167" s="54" t="s">
        <v>53</v>
      </c>
      <c r="D167" s="54" t="s">
        <v>8</v>
      </c>
      <c r="E167" s="55" t="s">
        <v>29</v>
      </c>
      <c r="F167" s="56">
        <v>0</v>
      </c>
      <c r="G167" s="59">
        <v>0</v>
      </c>
      <c r="H167" s="60">
        <v>10800</v>
      </c>
      <c r="I167" s="60">
        <v>10800</v>
      </c>
      <c r="J167" s="41">
        <f t="shared" si="13"/>
        <v>0</v>
      </c>
      <c r="K167" s="61">
        <f>I167/H167*100</f>
        <v>100</v>
      </c>
    </row>
    <row r="168" spans="1:11" ht="24.75" customHeight="1">
      <c r="A168" s="52" t="s">
        <v>79</v>
      </c>
      <c r="B168" s="53" t="s">
        <v>51</v>
      </c>
      <c r="C168" s="54" t="s">
        <v>53</v>
      </c>
      <c r="D168" s="54" t="s">
        <v>8</v>
      </c>
      <c r="E168" s="55" t="s">
        <v>13</v>
      </c>
      <c r="F168" s="56">
        <v>7500</v>
      </c>
      <c r="G168" s="59">
        <v>1000</v>
      </c>
      <c r="H168" s="60">
        <v>0</v>
      </c>
      <c r="I168" s="60">
        <v>0</v>
      </c>
      <c r="J168" s="41">
        <f t="shared" si="13"/>
        <v>0</v>
      </c>
      <c r="K168" s="61">
        <v>0</v>
      </c>
    </row>
    <row r="169" spans="1:11" ht="24.75" customHeight="1">
      <c r="A169" s="52" t="s">
        <v>80</v>
      </c>
      <c r="B169" s="53" t="s">
        <v>51</v>
      </c>
      <c r="C169" s="54" t="s">
        <v>53</v>
      </c>
      <c r="D169" s="54" t="s">
        <v>8</v>
      </c>
      <c r="E169" s="55" t="s">
        <v>46</v>
      </c>
      <c r="F169" s="56">
        <v>0</v>
      </c>
      <c r="G169" s="59">
        <v>0</v>
      </c>
      <c r="H169" s="60">
        <v>11300</v>
      </c>
      <c r="I169" s="60">
        <v>11300</v>
      </c>
      <c r="J169" s="41">
        <f t="shared" si="13"/>
        <v>0</v>
      </c>
      <c r="K169" s="61"/>
    </row>
    <row r="170" spans="1:11" ht="24.75" customHeight="1">
      <c r="A170" s="52" t="s">
        <v>81</v>
      </c>
      <c r="B170" s="53" t="s">
        <v>51</v>
      </c>
      <c r="C170" s="54" t="s">
        <v>53</v>
      </c>
      <c r="D170" s="54" t="s">
        <v>8</v>
      </c>
      <c r="E170" s="55" t="s">
        <v>14</v>
      </c>
      <c r="F170" s="56">
        <v>6270</v>
      </c>
      <c r="G170" s="59">
        <v>2000</v>
      </c>
      <c r="H170" s="60">
        <v>127736.54</v>
      </c>
      <c r="I170" s="60">
        <v>37260</v>
      </c>
      <c r="J170" s="41">
        <f>H170-I170</f>
        <v>90476.54</v>
      </c>
      <c r="K170" s="61">
        <f>I170/H170*100</f>
        <v>29.16941385761662</v>
      </c>
    </row>
    <row r="171" spans="1:11" s="17" customFormat="1" ht="33" customHeight="1">
      <c r="A171" s="199" t="s">
        <v>157</v>
      </c>
      <c r="B171" s="175"/>
      <c r="C171" s="175"/>
      <c r="D171" s="175"/>
      <c r="E171" s="175"/>
      <c r="F171" s="66">
        <f>SUM(F164:F170)</f>
        <v>314193.22</v>
      </c>
      <c r="G171" s="95">
        <f>SUM(G164:G170)</f>
        <v>37000</v>
      </c>
      <c r="H171" s="96">
        <f>SUM(H164:H170)</f>
        <v>326939.25</v>
      </c>
      <c r="I171" s="96">
        <f>SUM(I164:I170)</f>
        <v>185669.61</v>
      </c>
      <c r="J171" s="97">
        <f>SUM(J164:J170)</f>
        <v>141269.63999999998</v>
      </c>
      <c r="K171" s="39">
        <f>I171/H171*100</f>
        <v>56.79024772950938</v>
      </c>
    </row>
    <row r="172" spans="1:14" s="17" customFormat="1" ht="50.25" customHeight="1">
      <c r="A172" s="176" t="s">
        <v>155</v>
      </c>
      <c r="B172" s="177"/>
      <c r="C172" s="177"/>
      <c r="D172" s="177"/>
      <c r="E172" s="178"/>
      <c r="F172" s="66">
        <f>F163+F171</f>
        <v>314193.22</v>
      </c>
      <c r="G172" s="95">
        <f>G163+G171</f>
        <v>38000</v>
      </c>
      <c r="H172" s="96">
        <f>H163+H171</f>
        <v>327939.25</v>
      </c>
      <c r="I172" s="96">
        <f>I163+I171</f>
        <v>185669.61</v>
      </c>
      <c r="J172" s="97">
        <f>J163+J171</f>
        <v>142269.63999999998</v>
      </c>
      <c r="K172" s="39">
        <f>I172/H172*100</f>
        <v>56.61707465635784</v>
      </c>
      <c r="N172" s="158"/>
    </row>
    <row r="173" spans="1:11" s="17" customFormat="1" ht="24.75" customHeight="1">
      <c r="A173" s="181" t="s">
        <v>116</v>
      </c>
      <c r="B173" s="182"/>
      <c r="C173" s="182"/>
      <c r="D173" s="182"/>
      <c r="E173" s="182"/>
      <c r="F173" s="37">
        <f>F161+F172</f>
        <v>1600124.23</v>
      </c>
      <c r="G173" s="10">
        <f>G161+G172</f>
        <v>48000</v>
      </c>
      <c r="H173" s="11">
        <f>H161+H172</f>
        <v>14242762.43</v>
      </c>
      <c r="I173" s="11">
        <f>I161+I172</f>
        <v>9511880.84</v>
      </c>
      <c r="J173" s="12">
        <f>J161+J172</f>
        <v>4730881.589999999</v>
      </c>
      <c r="K173" s="39">
        <f>I173/H173*100</f>
        <v>66.78396053257767</v>
      </c>
    </row>
    <row r="174" spans="1:11" s="17" customFormat="1" ht="24.75" customHeight="1">
      <c r="A174" s="89" t="s">
        <v>76</v>
      </c>
      <c r="B174" s="53" t="s">
        <v>54</v>
      </c>
      <c r="C174" s="54" t="s">
        <v>55</v>
      </c>
      <c r="D174" s="54" t="s">
        <v>8</v>
      </c>
      <c r="E174" s="151">
        <v>225</v>
      </c>
      <c r="F174" s="56">
        <v>47600</v>
      </c>
      <c r="G174" s="59">
        <v>0</v>
      </c>
      <c r="H174" s="60">
        <v>0</v>
      </c>
      <c r="I174" s="60">
        <v>0</v>
      </c>
      <c r="J174" s="41">
        <v>0</v>
      </c>
      <c r="K174" s="39">
        <v>0</v>
      </c>
    </row>
    <row r="175" spans="1:11" s="17" customFormat="1" ht="24.75" customHeight="1">
      <c r="A175" s="52" t="s">
        <v>77</v>
      </c>
      <c r="B175" s="53" t="s">
        <v>54</v>
      </c>
      <c r="C175" s="54" t="s">
        <v>55</v>
      </c>
      <c r="D175" s="54" t="s">
        <v>8</v>
      </c>
      <c r="E175" s="152">
        <v>226</v>
      </c>
      <c r="F175" s="56">
        <v>0</v>
      </c>
      <c r="G175" s="59">
        <v>0</v>
      </c>
      <c r="H175" s="60">
        <v>27732.24</v>
      </c>
      <c r="I175" s="60">
        <v>12000</v>
      </c>
      <c r="J175" s="41">
        <f>H175-I175</f>
        <v>15732.240000000002</v>
      </c>
      <c r="K175" s="39"/>
    </row>
    <row r="176" spans="1:11" ht="24.75" customHeight="1">
      <c r="A176" s="114" t="s">
        <v>81</v>
      </c>
      <c r="B176" s="115" t="s">
        <v>54</v>
      </c>
      <c r="C176" s="116" t="s">
        <v>55</v>
      </c>
      <c r="D176" s="116" t="s">
        <v>8</v>
      </c>
      <c r="E176" s="117" t="s">
        <v>14</v>
      </c>
      <c r="F176" s="56">
        <v>0</v>
      </c>
      <c r="G176" s="59">
        <v>1000</v>
      </c>
      <c r="H176" s="60">
        <v>4480</v>
      </c>
      <c r="I176" s="161">
        <v>4480</v>
      </c>
      <c r="J176" s="118">
        <f>H176-I176</f>
        <v>0</v>
      </c>
      <c r="K176" s="39">
        <f aca="true" t="shared" si="14" ref="K176:K183">I176/H176*100</f>
        <v>100</v>
      </c>
    </row>
    <row r="177" spans="1:11" ht="36" customHeight="1">
      <c r="A177" s="167" t="s">
        <v>159</v>
      </c>
      <c r="B177" s="168"/>
      <c r="C177" s="168"/>
      <c r="D177" s="168"/>
      <c r="E177" s="169"/>
      <c r="F177" s="109">
        <f>F174+F176</f>
        <v>47600</v>
      </c>
      <c r="G177" s="110">
        <f>G174+G176</f>
        <v>1000</v>
      </c>
      <c r="H177" s="111">
        <f>H174+H176+H175</f>
        <v>32212.24</v>
      </c>
      <c r="I177" s="111">
        <f>I175+I176</f>
        <v>16480</v>
      </c>
      <c r="J177" s="112">
        <f>J174+J175+J176</f>
        <v>15732.240000000002</v>
      </c>
      <c r="K177" s="39">
        <f t="shared" si="14"/>
        <v>51.1606768110507</v>
      </c>
    </row>
    <row r="178" spans="1:11" s="17" customFormat="1" ht="39" customHeight="1">
      <c r="A178" s="162" t="s">
        <v>158</v>
      </c>
      <c r="B178" s="163"/>
      <c r="C178" s="163"/>
      <c r="D178" s="163"/>
      <c r="E178" s="163"/>
      <c r="F178" s="66">
        <f>F176+F174</f>
        <v>47600</v>
      </c>
      <c r="G178" s="95">
        <f>G176</f>
        <v>1000</v>
      </c>
      <c r="H178" s="96">
        <f>H177</f>
        <v>32212.24</v>
      </c>
      <c r="I178" s="96">
        <f>I177</f>
        <v>16480</v>
      </c>
      <c r="J178" s="97">
        <f>J177</f>
        <v>15732.240000000002</v>
      </c>
      <c r="K178" s="39">
        <f t="shared" si="14"/>
        <v>51.1606768110507</v>
      </c>
    </row>
    <row r="179" spans="1:11" ht="44.25" customHeight="1">
      <c r="A179" s="119" t="s">
        <v>108</v>
      </c>
      <c r="B179" s="115" t="s">
        <v>56</v>
      </c>
      <c r="C179" s="116" t="s">
        <v>57</v>
      </c>
      <c r="D179" s="116" t="s">
        <v>58</v>
      </c>
      <c r="E179" s="117" t="s">
        <v>59</v>
      </c>
      <c r="F179" s="143">
        <v>392213.76</v>
      </c>
      <c r="G179" s="82">
        <v>214006.05</v>
      </c>
      <c r="H179" s="83">
        <v>884006.05</v>
      </c>
      <c r="I179" s="83">
        <v>651123.54</v>
      </c>
      <c r="J179" s="84">
        <f>H179-I179</f>
        <v>232882.51</v>
      </c>
      <c r="K179" s="85">
        <f t="shared" si="14"/>
        <v>73.65600495607468</v>
      </c>
    </row>
    <row r="180" spans="1:11" ht="50.25" customHeight="1">
      <c r="A180" s="167" t="s">
        <v>161</v>
      </c>
      <c r="B180" s="168"/>
      <c r="C180" s="168"/>
      <c r="D180" s="168"/>
      <c r="E180" s="169"/>
      <c r="F180" s="109">
        <f>F179</f>
        <v>392213.76</v>
      </c>
      <c r="G180" s="109">
        <f>G179</f>
        <v>214006.05</v>
      </c>
      <c r="H180" s="109">
        <f>H179</f>
        <v>884006.05</v>
      </c>
      <c r="I180" s="109">
        <f>I179</f>
        <v>651123.54</v>
      </c>
      <c r="J180" s="109">
        <f>J179</f>
        <v>232882.51</v>
      </c>
      <c r="K180" s="67">
        <f t="shared" si="14"/>
        <v>73.65600495607468</v>
      </c>
    </row>
    <row r="181" spans="1:11" s="17" customFormat="1" ht="39.75" customHeight="1">
      <c r="A181" s="162" t="s">
        <v>160</v>
      </c>
      <c r="B181" s="163"/>
      <c r="C181" s="163"/>
      <c r="D181" s="163"/>
      <c r="E181" s="163"/>
      <c r="F181" s="146">
        <f>F179</f>
        <v>392213.76</v>
      </c>
      <c r="G181" s="120">
        <f>G179</f>
        <v>214006.05</v>
      </c>
      <c r="H181" s="64">
        <f>H179</f>
        <v>884006.05</v>
      </c>
      <c r="I181" s="64">
        <f>I179</f>
        <v>651123.54</v>
      </c>
      <c r="J181" s="64">
        <f>J179</f>
        <v>232882.51</v>
      </c>
      <c r="K181" s="39">
        <f t="shared" si="14"/>
        <v>73.65600495607468</v>
      </c>
    </row>
    <row r="182" spans="1:11" ht="34.5" customHeight="1">
      <c r="A182" s="52" t="s">
        <v>77</v>
      </c>
      <c r="B182" s="53" t="s">
        <v>60</v>
      </c>
      <c r="C182" s="54" t="s">
        <v>61</v>
      </c>
      <c r="D182" s="54" t="s">
        <v>8</v>
      </c>
      <c r="E182" s="55" t="s">
        <v>12</v>
      </c>
      <c r="F182" s="121">
        <v>46251.69</v>
      </c>
      <c r="G182" s="122">
        <v>1000</v>
      </c>
      <c r="H182" s="121">
        <v>70100</v>
      </c>
      <c r="I182" s="121">
        <v>40646.57</v>
      </c>
      <c r="J182" s="56">
        <f>H182-I182</f>
        <v>29453.43</v>
      </c>
      <c r="K182" s="123">
        <f t="shared" si="14"/>
        <v>57.98369472182596</v>
      </c>
    </row>
    <row r="183" spans="1:11" ht="34.5" customHeight="1">
      <c r="A183" s="114" t="s">
        <v>81</v>
      </c>
      <c r="B183" s="53" t="s">
        <v>191</v>
      </c>
      <c r="C183" s="54" t="s">
        <v>61</v>
      </c>
      <c r="D183" s="54" t="s">
        <v>8</v>
      </c>
      <c r="E183" s="117" t="s">
        <v>14</v>
      </c>
      <c r="F183" s="121">
        <v>0</v>
      </c>
      <c r="G183" s="121">
        <v>0</v>
      </c>
      <c r="H183" s="121">
        <v>3900</v>
      </c>
      <c r="I183" s="121">
        <v>3900</v>
      </c>
      <c r="J183" s="56">
        <f>H183-I183</f>
        <v>0</v>
      </c>
      <c r="K183" s="123">
        <f t="shared" si="14"/>
        <v>100</v>
      </c>
    </row>
    <row r="184" spans="1:11" ht="33" customHeight="1">
      <c r="A184" s="119" t="s">
        <v>109</v>
      </c>
      <c r="B184" s="115" t="s">
        <v>60</v>
      </c>
      <c r="C184" s="116" t="s">
        <v>61</v>
      </c>
      <c r="D184" s="116" t="s">
        <v>8</v>
      </c>
      <c r="E184" s="117" t="s">
        <v>107</v>
      </c>
      <c r="F184" s="153">
        <v>17440</v>
      </c>
      <c r="G184" s="124">
        <v>1000</v>
      </c>
      <c r="H184" s="125">
        <v>0</v>
      </c>
      <c r="I184" s="125">
        <v>0</v>
      </c>
      <c r="J184" s="41">
        <f>H184-I184</f>
        <v>0</v>
      </c>
      <c r="K184" s="58">
        <v>0</v>
      </c>
    </row>
    <row r="185" spans="1:11" ht="42" customHeight="1">
      <c r="A185" s="170" t="s">
        <v>163</v>
      </c>
      <c r="B185" s="171"/>
      <c r="C185" s="171"/>
      <c r="D185" s="171"/>
      <c r="E185" s="172"/>
      <c r="F185" s="109">
        <f>F182+F184</f>
        <v>63691.69</v>
      </c>
      <c r="G185" s="126">
        <f>G182+G184</f>
        <v>2000</v>
      </c>
      <c r="H185" s="112">
        <f>H182+H183+H184</f>
        <v>74000</v>
      </c>
      <c r="I185" s="112">
        <f>I182+I183+I184</f>
        <v>44546.57</v>
      </c>
      <c r="J185" s="112">
        <f>J182+J184</f>
        <v>29453.43</v>
      </c>
      <c r="K185" s="127">
        <f aca="true" t="shared" si="15" ref="K185:K190">I185/H185*100</f>
        <v>60.19806756756757</v>
      </c>
    </row>
    <row r="186" spans="1:11" s="17" customFormat="1" ht="44.25" customHeight="1">
      <c r="A186" s="162" t="s">
        <v>162</v>
      </c>
      <c r="B186" s="163"/>
      <c r="C186" s="163"/>
      <c r="D186" s="163"/>
      <c r="E186" s="163"/>
      <c r="F186" s="66">
        <f>SUM(F182:F184)</f>
        <v>63691.69</v>
      </c>
      <c r="G186" s="95">
        <f>SUM(G182:G184)</f>
        <v>2000</v>
      </c>
      <c r="H186" s="96">
        <f>SUM(H182:H184)</f>
        <v>74000</v>
      </c>
      <c r="I186" s="96">
        <f>SUM(I182:I184)</f>
        <v>44546.57</v>
      </c>
      <c r="J186" s="97">
        <f>SUM(J182:J184)</f>
        <v>29453.43</v>
      </c>
      <c r="K186" s="39">
        <f t="shared" si="15"/>
        <v>60.19806756756757</v>
      </c>
    </row>
    <row r="187" spans="1:11" s="18" customFormat="1" ht="24.75" customHeight="1">
      <c r="A187" s="128" t="s">
        <v>110</v>
      </c>
      <c r="B187" s="129" t="s">
        <v>62</v>
      </c>
      <c r="C187" s="130">
        <v>7110020010</v>
      </c>
      <c r="D187" s="130">
        <v>730</v>
      </c>
      <c r="E187" s="131">
        <v>231</v>
      </c>
      <c r="F187" s="56">
        <v>0</v>
      </c>
      <c r="G187" s="59">
        <v>600</v>
      </c>
      <c r="H187" s="60">
        <v>600</v>
      </c>
      <c r="I187" s="60">
        <v>0</v>
      </c>
      <c r="J187" s="132">
        <f>H187-I187</f>
        <v>600</v>
      </c>
      <c r="K187" s="61">
        <f t="shared" si="15"/>
        <v>0</v>
      </c>
    </row>
    <row r="188" spans="1:11" s="18" customFormat="1" ht="45.75" customHeight="1">
      <c r="A188" s="179" t="s">
        <v>165</v>
      </c>
      <c r="B188" s="179"/>
      <c r="C188" s="179"/>
      <c r="D188" s="179"/>
      <c r="E188" s="179"/>
      <c r="F188" s="109">
        <f>F187</f>
        <v>0</v>
      </c>
      <c r="G188" s="110">
        <f>G187</f>
        <v>600</v>
      </c>
      <c r="H188" s="111">
        <f>H187</f>
        <v>600</v>
      </c>
      <c r="I188" s="111">
        <f>I187</f>
        <v>0</v>
      </c>
      <c r="J188" s="112">
        <f>J187</f>
        <v>600</v>
      </c>
      <c r="K188" s="39">
        <f t="shared" si="15"/>
        <v>0</v>
      </c>
    </row>
    <row r="189" spans="1:11" s="17" customFormat="1" ht="43.5" customHeight="1">
      <c r="A189" s="214" t="s">
        <v>164</v>
      </c>
      <c r="B189" s="215"/>
      <c r="C189" s="215"/>
      <c r="D189" s="215"/>
      <c r="E189" s="215"/>
      <c r="F189" s="66">
        <f>F187</f>
        <v>0</v>
      </c>
      <c r="G189" s="95">
        <f>G187</f>
        <v>600</v>
      </c>
      <c r="H189" s="96">
        <f>H187</f>
        <v>600</v>
      </c>
      <c r="I189" s="96">
        <f>I187</f>
        <v>0</v>
      </c>
      <c r="J189" s="97">
        <f>J187</f>
        <v>600</v>
      </c>
      <c r="K189" s="39">
        <f t="shared" si="15"/>
        <v>0</v>
      </c>
    </row>
    <row r="190" spans="1:11" ht="24.75" customHeight="1">
      <c r="A190" s="211" t="s">
        <v>63</v>
      </c>
      <c r="B190" s="212"/>
      <c r="C190" s="212"/>
      <c r="D190" s="212"/>
      <c r="E190" s="212"/>
      <c r="F190" s="37">
        <f>F112+F115+F123+F142+F173+F178+F181+F186+F189</f>
        <v>6222510.14</v>
      </c>
      <c r="G190" s="10">
        <f>G112+G115+G123+G142+G173+G178+G181+G186+G189</f>
        <v>6518190</v>
      </c>
      <c r="H190" s="11">
        <f>H112+H116+H123+H142+H173+H178+H181+H186+H189</f>
        <v>24545552.939999998</v>
      </c>
      <c r="I190" s="11">
        <f>I112+I115+I123+I142+I173+I178+I181+I186+I189</f>
        <v>16600117.559999999</v>
      </c>
      <c r="J190" s="12">
        <f>J112+J116+J123+J142+J173+J178+J181+J186+J189</f>
        <v>7945835.379999999</v>
      </c>
      <c r="K190" s="39">
        <f t="shared" si="15"/>
        <v>67.62983747230264</v>
      </c>
    </row>
    <row r="191" spans="1:7" ht="13.5" customHeight="1">
      <c r="A191" s="2"/>
      <c r="B191" s="19"/>
      <c r="C191" s="20"/>
      <c r="D191" s="20"/>
      <c r="E191" s="21"/>
      <c r="F191" s="21"/>
      <c r="G191" s="13"/>
    </row>
    <row r="192" spans="1:7" ht="12" customHeight="1">
      <c r="A192" s="2"/>
      <c r="B192" s="19"/>
      <c r="C192" s="20"/>
      <c r="D192" s="20"/>
      <c r="E192" s="21"/>
      <c r="F192" s="21"/>
      <c r="G192" s="13"/>
    </row>
    <row r="193" spans="1:7" ht="15.75">
      <c r="A193" s="2" t="s">
        <v>69</v>
      </c>
      <c r="B193" s="19"/>
      <c r="C193" s="20"/>
      <c r="D193" s="20"/>
      <c r="E193" s="21"/>
      <c r="F193" s="21"/>
      <c r="G193" s="13"/>
    </row>
    <row r="194" spans="1:7" ht="15.75">
      <c r="A194" s="2" t="s">
        <v>68</v>
      </c>
      <c r="B194" s="19"/>
      <c r="C194" s="20"/>
      <c r="D194" s="20"/>
      <c r="E194" s="21"/>
      <c r="F194" s="21"/>
      <c r="G194" s="13"/>
    </row>
    <row r="195" spans="2:6" ht="15.75">
      <c r="B195" s="19"/>
      <c r="C195" s="20"/>
      <c r="D195" s="20"/>
      <c r="E195" s="21"/>
      <c r="F195" s="21"/>
    </row>
    <row r="196" spans="2:6" ht="15.75">
      <c r="B196" s="19"/>
      <c r="C196" s="20"/>
      <c r="D196" s="20"/>
      <c r="E196" s="21"/>
      <c r="F196" s="21"/>
    </row>
    <row r="197" spans="2:6" ht="15.75">
      <c r="B197" s="19"/>
      <c r="C197" s="20"/>
      <c r="D197" s="20"/>
      <c r="E197" s="21"/>
      <c r="F197" s="21"/>
    </row>
    <row r="198" spans="2:6" ht="15.75">
      <c r="B198" s="19"/>
      <c r="C198" s="20"/>
      <c r="D198" s="20"/>
      <c r="E198" s="21"/>
      <c r="F198" s="21"/>
    </row>
    <row r="199" spans="2:6" ht="15.75">
      <c r="B199" s="19"/>
      <c r="C199" s="20"/>
      <c r="D199" s="20"/>
      <c r="E199" s="21"/>
      <c r="F199" s="21"/>
    </row>
    <row r="200" spans="2:6" ht="15.75">
      <c r="B200" s="19"/>
      <c r="C200" s="20"/>
      <c r="D200" s="20"/>
      <c r="E200" s="21"/>
      <c r="F200" s="21"/>
    </row>
    <row r="201" spans="2:6" ht="15.75">
      <c r="B201" s="19"/>
      <c r="C201" s="20"/>
      <c r="D201" s="20"/>
      <c r="E201" s="21"/>
      <c r="F201" s="21"/>
    </row>
    <row r="202" spans="2:6" ht="15.75">
      <c r="B202" s="19"/>
      <c r="C202" s="20"/>
      <c r="D202" s="20"/>
      <c r="E202" s="21"/>
      <c r="F202" s="21"/>
    </row>
    <row r="203" spans="2:6" ht="15.75">
      <c r="B203" s="19"/>
      <c r="C203" s="20"/>
      <c r="D203" s="20"/>
      <c r="E203" s="21"/>
      <c r="F203" s="21"/>
    </row>
    <row r="204" spans="2:6" ht="15.75">
      <c r="B204" s="19"/>
      <c r="C204" s="20"/>
      <c r="D204" s="20"/>
      <c r="E204" s="21"/>
      <c r="F204" s="21"/>
    </row>
    <row r="205" spans="2:6" ht="15.75">
      <c r="B205" s="19"/>
      <c r="C205" s="20"/>
      <c r="D205" s="20"/>
      <c r="E205" s="21"/>
      <c r="F205" s="21"/>
    </row>
    <row r="206" spans="2:6" ht="15.75">
      <c r="B206" s="19"/>
      <c r="C206" s="20"/>
      <c r="D206" s="20"/>
      <c r="E206" s="21"/>
      <c r="F206" s="21"/>
    </row>
    <row r="207" spans="2:6" ht="15.75">
      <c r="B207" s="19"/>
      <c r="C207" s="20"/>
      <c r="D207" s="20"/>
      <c r="E207" s="21"/>
      <c r="F207" s="21"/>
    </row>
    <row r="208" spans="2:6" ht="15.75">
      <c r="B208" s="19"/>
      <c r="C208" s="20"/>
      <c r="D208" s="20"/>
      <c r="E208" s="21"/>
      <c r="F208" s="21"/>
    </row>
    <row r="209" spans="2:6" ht="15.75">
      <c r="B209" s="19"/>
      <c r="C209" s="20"/>
      <c r="D209" s="20"/>
      <c r="E209" s="21"/>
      <c r="F209" s="21"/>
    </row>
    <row r="210" spans="2:6" ht="15.75">
      <c r="B210" s="19"/>
      <c r="C210" s="20"/>
      <c r="D210" s="20"/>
      <c r="E210" s="21"/>
      <c r="F210" s="21"/>
    </row>
    <row r="211" spans="2:6" ht="15.75">
      <c r="B211" s="19"/>
      <c r="C211" s="20"/>
      <c r="D211" s="20"/>
      <c r="E211" s="21"/>
      <c r="F211" s="21"/>
    </row>
    <row r="212" spans="2:6" ht="15.75">
      <c r="B212" s="19"/>
      <c r="C212" s="20"/>
      <c r="D212" s="20"/>
      <c r="E212" s="21"/>
      <c r="F212" s="21"/>
    </row>
    <row r="213" spans="2:6" ht="15.75">
      <c r="B213" s="19"/>
      <c r="C213" s="20"/>
      <c r="D213" s="20"/>
      <c r="E213" s="21"/>
      <c r="F213" s="21"/>
    </row>
    <row r="214" spans="2:6" ht="15.75">
      <c r="B214" s="19"/>
      <c r="C214" s="20"/>
      <c r="D214" s="20"/>
      <c r="E214" s="21"/>
      <c r="F214" s="21"/>
    </row>
    <row r="215" spans="2:6" ht="15.75">
      <c r="B215" s="19"/>
      <c r="C215" s="20"/>
      <c r="D215" s="20"/>
      <c r="E215" s="21"/>
      <c r="F215" s="21"/>
    </row>
    <row r="216" spans="2:6" ht="15.75">
      <c r="B216" s="19"/>
      <c r="C216" s="20"/>
      <c r="D216" s="20"/>
      <c r="E216" s="21"/>
      <c r="F216" s="21"/>
    </row>
    <row r="217" spans="2:6" ht="15.75">
      <c r="B217" s="19"/>
      <c r="C217" s="20"/>
      <c r="D217" s="20"/>
      <c r="E217" s="21"/>
      <c r="F217" s="21"/>
    </row>
    <row r="218" spans="2:6" ht="15.75">
      <c r="B218" s="19"/>
      <c r="C218" s="20"/>
      <c r="D218" s="20"/>
      <c r="E218" s="21"/>
      <c r="F218" s="21"/>
    </row>
    <row r="219" spans="2:6" ht="15.75">
      <c r="B219" s="19"/>
      <c r="C219" s="20"/>
      <c r="D219" s="20"/>
      <c r="E219" s="21"/>
      <c r="F219" s="21"/>
    </row>
    <row r="220" spans="2:6" ht="15.75">
      <c r="B220" s="19"/>
      <c r="C220" s="20"/>
      <c r="D220" s="20"/>
      <c r="E220" s="21"/>
      <c r="F220" s="21"/>
    </row>
    <row r="221" spans="2:6" ht="15.75">
      <c r="B221" s="19"/>
      <c r="C221" s="20"/>
      <c r="D221" s="20"/>
      <c r="E221" s="21"/>
      <c r="F221" s="21"/>
    </row>
    <row r="222" spans="2:6" ht="15.75">
      <c r="B222" s="19"/>
      <c r="C222" s="20"/>
      <c r="D222" s="20"/>
      <c r="E222" s="21"/>
      <c r="F222" s="21"/>
    </row>
    <row r="223" spans="2:6" ht="15.75">
      <c r="B223" s="19"/>
      <c r="C223" s="20"/>
      <c r="D223" s="20"/>
      <c r="E223" s="21"/>
      <c r="F223" s="21"/>
    </row>
    <row r="224" spans="2:6" ht="15.75">
      <c r="B224" s="19"/>
      <c r="C224" s="20"/>
      <c r="D224" s="20"/>
      <c r="E224" s="21"/>
      <c r="F224" s="21"/>
    </row>
    <row r="225" spans="2:6" ht="15.75">
      <c r="B225" s="19"/>
      <c r="C225" s="20"/>
      <c r="D225" s="20"/>
      <c r="E225" s="21"/>
      <c r="F225" s="21"/>
    </row>
    <row r="226" spans="2:6" ht="15.75">
      <c r="B226" s="19"/>
      <c r="C226" s="20"/>
      <c r="D226" s="20"/>
      <c r="E226" s="21"/>
      <c r="F226" s="21"/>
    </row>
    <row r="227" spans="2:6" ht="15.75">
      <c r="B227" s="19"/>
      <c r="C227" s="20"/>
      <c r="D227" s="20"/>
      <c r="E227" s="21"/>
      <c r="F227" s="21"/>
    </row>
    <row r="228" spans="2:6" ht="15.75">
      <c r="B228" s="19"/>
      <c r="C228" s="20"/>
      <c r="D228" s="20"/>
      <c r="E228" s="21"/>
      <c r="F228" s="21"/>
    </row>
    <row r="229" spans="2:6" ht="15.75">
      <c r="B229" s="19"/>
      <c r="C229" s="20"/>
      <c r="D229" s="20"/>
      <c r="E229" s="21"/>
      <c r="F229" s="21"/>
    </row>
    <row r="230" spans="2:6" ht="15.75">
      <c r="B230" s="19"/>
      <c r="C230" s="20"/>
      <c r="D230" s="20"/>
      <c r="E230" s="21"/>
      <c r="F230" s="21"/>
    </row>
    <row r="231" spans="2:6" ht="15.75">
      <c r="B231" s="19"/>
      <c r="C231" s="20"/>
      <c r="D231" s="20"/>
      <c r="E231" s="21"/>
      <c r="F231" s="21"/>
    </row>
    <row r="232" spans="2:6" ht="15.75">
      <c r="B232" s="19"/>
      <c r="C232" s="20"/>
      <c r="D232" s="20"/>
      <c r="E232" s="21"/>
      <c r="F232" s="21"/>
    </row>
    <row r="233" spans="2:6" ht="15.75">
      <c r="B233" s="19"/>
      <c r="C233" s="20"/>
      <c r="D233" s="20"/>
      <c r="E233" s="21"/>
      <c r="F233" s="21"/>
    </row>
    <row r="234" spans="2:6" ht="15.75">
      <c r="B234" s="19"/>
      <c r="C234" s="20"/>
      <c r="D234" s="20"/>
      <c r="E234" s="21"/>
      <c r="F234" s="21"/>
    </row>
    <row r="235" spans="2:6" ht="15.75">
      <c r="B235" s="19"/>
      <c r="C235" s="20"/>
      <c r="D235" s="20"/>
      <c r="E235" s="21"/>
      <c r="F235" s="21"/>
    </row>
    <row r="236" spans="2:6" ht="15.75">
      <c r="B236" s="19"/>
      <c r="C236" s="20"/>
      <c r="D236" s="20"/>
      <c r="E236" s="21"/>
      <c r="F236" s="21"/>
    </row>
    <row r="237" spans="2:6" ht="15.75">
      <c r="B237" s="19"/>
      <c r="C237" s="20"/>
      <c r="D237" s="20"/>
      <c r="E237" s="21"/>
      <c r="F237" s="21"/>
    </row>
    <row r="238" spans="2:6" ht="15.75">
      <c r="B238" s="19"/>
      <c r="C238" s="20"/>
      <c r="D238" s="20"/>
      <c r="E238" s="21"/>
      <c r="F238" s="21"/>
    </row>
    <row r="239" spans="2:6" ht="15.75">
      <c r="B239" s="19"/>
      <c r="C239" s="20"/>
      <c r="D239" s="20"/>
      <c r="E239" s="21"/>
      <c r="F239" s="21"/>
    </row>
    <row r="240" spans="2:6" ht="15.75">
      <c r="B240" s="19"/>
      <c r="C240" s="20"/>
      <c r="D240" s="20"/>
      <c r="E240" s="21"/>
      <c r="F240" s="21"/>
    </row>
    <row r="241" spans="2:6" ht="15.75">
      <c r="B241" s="19"/>
      <c r="C241" s="20"/>
      <c r="D241" s="20"/>
      <c r="E241" s="21"/>
      <c r="F241" s="21"/>
    </row>
    <row r="242" spans="2:6" ht="15.75">
      <c r="B242" s="19"/>
      <c r="C242" s="20"/>
      <c r="D242" s="20"/>
      <c r="E242" s="21"/>
      <c r="F242" s="21"/>
    </row>
    <row r="243" spans="2:6" ht="15.75">
      <c r="B243" s="19"/>
      <c r="C243" s="20"/>
      <c r="D243" s="20"/>
      <c r="E243" s="21"/>
      <c r="F243" s="21"/>
    </row>
    <row r="244" spans="2:6" ht="15.75">
      <c r="B244" s="19"/>
      <c r="C244" s="20"/>
      <c r="D244" s="20"/>
      <c r="E244" s="21"/>
      <c r="F244" s="21"/>
    </row>
    <row r="245" spans="2:6" ht="15.75">
      <c r="B245" s="19"/>
      <c r="C245" s="20"/>
      <c r="D245" s="20"/>
      <c r="E245" s="21"/>
      <c r="F245" s="21"/>
    </row>
    <row r="246" spans="2:6" ht="15.75">
      <c r="B246" s="19"/>
      <c r="C246" s="20"/>
      <c r="D246" s="20"/>
      <c r="E246" s="21"/>
      <c r="F246" s="21"/>
    </row>
    <row r="247" spans="2:6" ht="15.75">
      <c r="B247" s="19"/>
      <c r="C247" s="20"/>
      <c r="D247" s="20"/>
      <c r="E247" s="21"/>
      <c r="F247" s="21"/>
    </row>
    <row r="248" spans="2:6" ht="15.75">
      <c r="B248" s="19"/>
      <c r="C248" s="20"/>
      <c r="D248" s="20"/>
      <c r="E248" s="21"/>
      <c r="F248" s="21"/>
    </row>
    <row r="249" spans="2:6" ht="15.75">
      <c r="B249" s="19"/>
      <c r="C249" s="20"/>
      <c r="D249" s="20"/>
      <c r="E249" s="21"/>
      <c r="F249" s="21"/>
    </row>
    <row r="250" spans="2:6" ht="15.75">
      <c r="B250" s="19"/>
      <c r="C250" s="20"/>
      <c r="D250" s="20"/>
      <c r="E250" s="21"/>
      <c r="F250" s="21"/>
    </row>
    <row r="251" spans="2:6" ht="15.75">
      <c r="B251" s="19"/>
      <c r="C251" s="20"/>
      <c r="D251" s="20"/>
      <c r="E251" s="21"/>
      <c r="F251" s="21"/>
    </row>
    <row r="252" spans="2:6" ht="15.75">
      <c r="B252" s="19"/>
      <c r="C252" s="20"/>
      <c r="D252" s="20"/>
      <c r="E252" s="21"/>
      <c r="F252" s="21"/>
    </row>
    <row r="253" spans="2:6" ht="15.75">
      <c r="B253" s="19"/>
      <c r="C253" s="20"/>
      <c r="D253" s="20"/>
      <c r="E253" s="21"/>
      <c r="F253" s="21"/>
    </row>
    <row r="254" spans="2:6" ht="15.75">
      <c r="B254" s="19"/>
      <c r="C254" s="20"/>
      <c r="D254" s="20"/>
      <c r="E254" s="21"/>
      <c r="F254" s="21"/>
    </row>
    <row r="255" spans="2:6" ht="15.75">
      <c r="B255" s="19"/>
      <c r="C255" s="20"/>
      <c r="D255" s="20"/>
      <c r="E255" s="21"/>
      <c r="F255" s="21"/>
    </row>
    <row r="256" spans="2:6" ht="15.75">
      <c r="B256" s="19"/>
      <c r="C256" s="20"/>
      <c r="D256" s="20"/>
      <c r="E256" s="21"/>
      <c r="F256" s="21"/>
    </row>
    <row r="257" spans="2:6" ht="15.75">
      <c r="B257" s="19"/>
      <c r="C257" s="20"/>
      <c r="D257" s="20"/>
      <c r="E257" s="21"/>
      <c r="F257" s="21"/>
    </row>
    <row r="258" spans="2:6" ht="15.75">
      <c r="B258" s="19"/>
      <c r="C258" s="20"/>
      <c r="D258" s="20"/>
      <c r="E258" s="21"/>
      <c r="F258" s="21"/>
    </row>
    <row r="259" spans="2:6" ht="15.75">
      <c r="B259" s="19"/>
      <c r="C259" s="20"/>
      <c r="D259" s="20"/>
      <c r="E259" s="21"/>
      <c r="F259" s="21"/>
    </row>
    <row r="260" spans="2:6" ht="15.75">
      <c r="B260" s="19"/>
      <c r="C260" s="20"/>
      <c r="D260" s="20"/>
      <c r="E260" s="21"/>
      <c r="F260" s="21"/>
    </row>
    <row r="261" spans="2:6" ht="15.75">
      <c r="B261" s="19"/>
      <c r="C261" s="20"/>
      <c r="D261" s="20"/>
      <c r="E261" s="21"/>
      <c r="F261" s="21"/>
    </row>
    <row r="262" spans="2:6" ht="15.75">
      <c r="B262" s="19"/>
      <c r="C262" s="20"/>
      <c r="D262" s="20"/>
      <c r="E262" s="21"/>
      <c r="F262" s="21"/>
    </row>
    <row r="263" spans="2:6" ht="15.75">
      <c r="B263" s="19"/>
      <c r="C263" s="20"/>
      <c r="D263" s="20"/>
      <c r="E263" s="21"/>
      <c r="F263" s="21"/>
    </row>
    <row r="264" spans="2:6" ht="15.75">
      <c r="B264" s="19"/>
      <c r="C264" s="20"/>
      <c r="D264" s="20"/>
      <c r="E264" s="21"/>
      <c r="F264" s="21"/>
    </row>
    <row r="265" spans="2:6" ht="15.75">
      <c r="B265" s="19"/>
      <c r="C265" s="20"/>
      <c r="D265" s="20"/>
      <c r="E265" s="21"/>
      <c r="F265" s="21"/>
    </row>
    <row r="266" spans="2:6" ht="15.75">
      <c r="B266" s="19"/>
      <c r="C266" s="20"/>
      <c r="D266" s="20"/>
      <c r="E266" s="21"/>
      <c r="F266" s="21"/>
    </row>
    <row r="267" spans="2:6" ht="15.75">
      <c r="B267" s="19"/>
      <c r="C267" s="20"/>
      <c r="D267" s="20"/>
      <c r="E267" s="21"/>
      <c r="F267" s="21"/>
    </row>
    <row r="268" spans="2:6" ht="15.75">
      <c r="B268" s="19"/>
      <c r="C268" s="20"/>
      <c r="D268" s="20"/>
      <c r="E268" s="21"/>
      <c r="F268" s="21"/>
    </row>
    <row r="269" spans="2:6" ht="15.75">
      <c r="B269" s="19"/>
      <c r="C269" s="20"/>
      <c r="D269" s="20"/>
      <c r="E269" s="21"/>
      <c r="F269" s="21"/>
    </row>
    <row r="270" spans="2:6" ht="15.75">
      <c r="B270" s="19"/>
      <c r="C270" s="20"/>
      <c r="D270" s="20"/>
      <c r="E270" s="21"/>
      <c r="F270" s="21"/>
    </row>
    <row r="271" spans="2:6" ht="15.75">
      <c r="B271" s="19"/>
      <c r="C271" s="20"/>
      <c r="D271" s="20"/>
      <c r="E271" s="21"/>
      <c r="F271" s="21"/>
    </row>
    <row r="272" spans="2:6" ht="15.75">
      <c r="B272" s="19"/>
      <c r="C272" s="20"/>
      <c r="D272" s="20"/>
      <c r="E272" s="21"/>
      <c r="F272" s="21"/>
    </row>
    <row r="273" spans="2:6" ht="15.75">
      <c r="B273" s="19"/>
      <c r="C273" s="20"/>
      <c r="D273" s="20"/>
      <c r="E273" s="21"/>
      <c r="F273" s="21"/>
    </row>
    <row r="274" spans="2:6" ht="15.75">
      <c r="B274" s="19"/>
      <c r="C274" s="20"/>
      <c r="D274" s="20"/>
      <c r="E274" s="21"/>
      <c r="F274" s="21"/>
    </row>
    <row r="275" spans="2:6" ht="15.75">
      <c r="B275" s="19"/>
      <c r="C275" s="20"/>
      <c r="D275" s="20"/>
      <c r="E275" s="21"/>
      <c r="F275" s="21"/>
    </row>
    <row r="276" spans="2:6" ht="15.75">
      <c r="B276" s="19"/>
      <c r="C276" s="20"/>
      <c r="D276" s="20"/>
      <c r="E276" s="21"/>
      <c r="F276" s="21"/>
    </row>
    <row r="277" spans="2:6" ht="15.75">
      <c r="B277" s="19"/>
      <c r="C277" s="20"/>
      <c r="D277" s="20"/>
      <c r="E277" s="21"/>
      <c r="F277" s="21"/>
    </row>
    <row r="278" spans="2:6" ht="15.75">
      <c r="B278" s="19"/>
      <c r="C278" s="20"/>
      <c r="D278" s="20"/>
      <c r="E278" s="21"/>
      <c r="F278" s="21"/>
    </row>
    <row r="279" spans="2:6" ht="15.75">
      <c r="B279" s="19"/>
      <c r="C279" s="20"/>
      <c r="D279" s="20"/>
      <c r="E279" s="21"/>
      <c r="F279" s="21"/>
    </row>
    <row r="280" spans="2:6" ht="15.75">
      <c r="B280" s="19"/>
      <c r="C280" s="20"/>
      <c r="D280" s="20"/>
      <c r="E280" s="21"/>
      <c r="F280" s="21"/>
    </row>
    <row r="281" spans="2:6" ht="15.75">
      <c r="B281" s="19"/>
      <c r="C281" s="20"/>
      <c r="D281" s="20"/>
      <c r="E281" s="21"/>
      <c r="F281" s="21"/>
    </row>
    <row r="282" spans="2:6" ht="15.75">
      <c r="B282" s="19"/>
      <c r="C282" s="20"/>
      <c r="D282" s="20"/>
      <c r="E282" s="21"/>
      <c r="F282" s="21"/>
    </row>
    <row r="283" spans="2:6" ht="15.75">
      <c r="B283" s="19"/>
      <c r="C283" s="20"/>
      <c r="D283" s="20"/>
      <c r="E283" s="21"/>
      <c r="F283" s="21"/>
    </row>
    <row r="284" spans="2:5" ht="15.75">
      <c r="B284" s="19"/>
      <c r="C284" s="24"/>
      <c r="D284" s="25"/>
      <c r="E284" s="25"/>
    </row>
    <row r="285" spans="2:5" ht="15.75">
      <c r="B285" s="19"/>
      <c r="C285" s="24"/>
      <c r="D285" s="25"/>
      <c r="E285" s="25"/>
    </row>
    <row r="286" spans="2:5" ht="15.75">
      <c r="B286" s="19"/>
      <c r="C286" s="24"/>
      <c r="D286" s="25"/>
      <c r="E286" s="25"/>
    </row>
    <row r="287" spans="2:5" ht="15.75">
      <c r="B287" s="19"/>
      <c r="C287" s="24"/>
      <c r="D287" s="25"/>
      <c r="E287" s="25"/>
    </row>
    <row r="288" spans="2:5" ht="15.75">
      <c r="B288" s="19"/>
      <c r="C288" s="24"/>
      <c r="D288" s="25"/>
      <c r="E288" s="25"/>
    </row>
    <row r="289" spans="2:5" ht="15.75">
      <c r="B289" s="19"/>
      <c r="C289" s="24"/>
      <c r="D289" s="25"/>
      <c r="E289" s="25"/>
    </row>
    <row r="290" spans="2:5" ht="15.75">
      <c r="B290" s="19"/>
      <c r="C290" s="24"/>
      <c r="D290" s="25"/>
      <c r="E290" s="25"/>
    </row>
    <row r="291" spans="2:5" ht="15.75">
      <c r="B291" s="19"/>
      <c r="C291" s="24"/>
      <c r="D291" s="25"/>
      <c r="E291" s="25"/>
    </row>
    <row r="292" spans="2:5" ht="15.75">
      <c r="B292" s="19"/>
      <c r="C292" s="24"/>
      <c r="D292" s="25"/>
      <c r="E292" s="25"/>
    </row>
    <row r="293" spans="2:5" ht="15.75">
      <c r="B293" s="19"/>
      <c r="C293" s="24"/>
      <c r="D293" s="25"/>
      <c r="E293" s="25"/>
    </row>
    <row r="294" spans="2:5" ht="15.75">
      <c r="B294" s="19"/>
      <c r="C294" s="24"/>
      <c r="D294" s="25"/>
      <c r="E294" s="25"/>
    </row>
    <row r="295" spans="2:5" ht="15.75">
      <c r="B295" s="19"/>
      <c r="C295" s="24"/>
      <c r="D295" s="25"/>
      <c r="E295" s="25"/>
    </row>
    <row r="296" spans="2:5" ht="15.75">
      <c r="B296" s="19"/>
      <c r="C296" s="24"/>
      <c r="D296" s="25"/>
      <c r="E296" s="25"/>
    </row>
    <row r="297" spans="2:5" ht="15.75">
      <c r="B297" s="19"/>
      <c r="C297" s="24"/>
      <c r="D297" s="25"/>
      <c r="E297" s="25"/>
    </row>
    <row r="298" spans="2:5" ht="15.75">
      <c r="B298" s="19"/>
      <c r="C298" s="24"/>
      <c r="D298" s="25"/>
      <c r="E298" s="25"/>
    </row>
    <row r="299" spans="2:5" ht="15.75">
      <c r="B299" s="19"/>
      <c r="C299" s="24"/>
      <c r="D299" s="25"/>
      <c r="E299" s="25"/>
    </row>
    <row r="300" spans="2:5" ht="15.75">
      <c r="B300" s="19"/>
      <c r="C300" s="24"/>
      <c r="D300" s="25"/>
      <c r="E300" s="25"/>
    </row>
    <row r="301" spans="2:5" ht="15.75">
      <c r="B301" s="19"/>
      <c r="C301" s="24"/>
      <c r="D301" s="25"/>
      <c r="E301" s="25"/>
    </row>
    <row r="302" spans="2:5" ht="15.75">
      <c r="B302" s="19"/>
      <c r="C302" s="24"/>
      <c r="D302" s="25"/>
      <c r="E302" s="25"/>
    </row>
    <row r="303" spans="2:5" ht="15.75">
      <c r="B303" s="19"/>
      <c r="C303" s="24"/>
      <c r="D303" s="25"/>
      <c r="E303" s="25"/>
    </row>
    <row r="304" spans="2:5" ht="15.75">
      <c r="B304" s="19"/>
      <c r="C304" s="24"/>
      <c r="D304" s="25"/>
      <c r="E304" s="25"/>
    </row>
    <row r="305" spans="2:5" ht="15.75">
      <c r="B305" s="19"/>
      <c r="C305" s="24"/>
      <c r="D305" s="25"/>
      <c r="E305" s="25"/>
    </row>
    <row r="306" spans="2:5" ht="15.75">
      <c r="B306" s="19"/>
      <c r="C306" s="24"/>
      <c r="D306" s="25"/>
      <c r="E306" s="25"/>
    </row>
    <row r="307" spans="2:5" ht="15.75">
      <c r="B307" s="19"/>
      <c r="C307" s="24"/>
      <c r="D307" s="25"/>
      <c r="E307" s="25"/>
    </row>
    <row r="308" spans="2:5" ht="15.75">
      <c r="B308" s="19"/>
      <c r="C308" s="24"/>
      <c r="D308" s="25"/>
      <c r="E308" s="25"/>
    </row>
    <row r="309" spans="2:5" ht="15.75">
      <c r="B309" s="19"/>
      <c r="C309" s="24"/>
      <c r="D309" s="25"/>
      <c r="E309" s="25"/>
    </row>
    <row r="310" spans="2:5" ht="15.75">
      <c r="B310" s="19"/>
      <c r="C310" s="24"/>
      <c r="D310" s="25"/>
      <c r="E310" s="25"/>
    </row>
    <row r="311" spans="2:5" ht="15.75">
      <c r="B311" s="19"/>
      <c r="C311" s="24"/>
      <c r="D311" s="25"/>
      <c r="E311" s="25"/>
    </row>
    <row r="312" spans="2:5" ht="15.75">
      <c r="B312" s="19"/>
      <c r="C312" s="24"/>
      <c r="D312" s="25"/>
      <c r="E312" s="25"/>
    </row>
    <row r="313" spans="2:5" ht="15.75">
      <c r="B313" s="19"/>
      <c r="C313" s="24"/>
      <c r="D313" s="25"/>
      <c r="E313" s="25"/>
    </row>
    <row r="314" spans="2:5" ht="15.75">
      <c r="B314" s="19"/>
      <c r="C314" s="24"/>
      <c r="D314" s="25"/>
      <c r="E314" s="25"/>
    </row>
    <row r="315" spans="2:5" ht="15.75">
      <c r="B315" s="19"/>
      <c r="C315" s="24"/>
      <c r="D315" s="25"/>
      <c r="E315" s="25"/>
    </row>
    <row r="316" spans="2:5" ht="15.75">
      <c r="B316" s="19"/>
      <c r="C316" s="24"/>
      <c r="D316" s="25"/>
      <c r="E316" s="25"/>
    </row>
    <row r="317" spans="2:5" ht="15.75">
      <c r="B317" s="19"/>
      <c r="C317" s="24"/>
      <c r="D317" s="25"/>
      <c r="E317" s="25"/>
    </row>
    <row r="318" spans="2:5" ht="15.75">
      <c r="B318" s="19"/>
      <c r="C318" s="24"/>
      <c r="D318" s="25"/>
      <c r="E318" s="25"/>
    </row>
    <row r="319" spans="2:5" ht="15.75">
      <c r="B319" s="19"/>
      <c r="C319" s="24"/>
      <c r="D319" s="25"/>
      <c r="E319" s="25"/>
    </row>
    <row r="320" spans="2:5" ht="15.75">
      <c r="B320" s="19"/>
      <c r="C320" s="24"/>
      <c r="D320" s="25"/>
      <c r="E320" s="25"/>
    </row>
    <row r="321" spans="2:5" ht="15.75">
      <c r="B321" s="19"/>
      <c r="C321" s="24"/>
      <c r="D321" s="25"/>
      <c r="E321" s="25"/>
    </row>
    <row r="322" spans="2:5" ht="15.75">
      <c r="B322" s="19"/>
      <c r="C322" s="24"/>
      <c r="D322" s="25"/>
      <c r="E322" s="25"/>
    </row>
    <row r="323" spans="2:5" ht="15.75">
      <c r="B323" s="19"/>
      <c r="C323" s="24"/>
      <c r="D323" s="25"/>
      <c r="E323" s="25"/>
    </row>
    <row r="324" spans="2:5" ht="15.75">
      <c r="B324" s="19"/>
      <c r="C324" s="24"/>
      <c r="D324" s="25"/>
      <c r="E324" s="25"/>
    </row>
    <row r="325" spans="2:5" ht="15.75">
      <c r="B325" s="19"/>
      <c r="C325" s="24"/>
      <c r="D325" s="25"/>
      <c r="E325" s="25"/>
    </row>
    <row r="326" spans="2:5" ht="15.75">
      <c r="B326" s="19"/>
      <c r="C326" s="24"/>
      <c r="D326" s="25"/>
      <c r="E326" s="25"/>
    </row>
    <row r="327" spans="2:5" ht="15.75">
      <c r="B327" s="19"/>
      <c r="C327" s="24"/>
      <c r="D327" s="25"/>
      <c r="E327" s="25"/>
    </row>
    <row r="328" spans="2:5" ht="15.75">
      <c r="B328" s="19"/>
      <c r="C328" s="24"/>
      <c r="D328" s="25"/>
      <c r="E328" s="25"/>
    </row>
    <row r="329" spans="2:5" ht="15.75">
      <c r="B329" s="19"/>
      <c r="C329" s="24"/>
      <c r="D329" s="25"/>
      <c r="E329" s="25"/>
    </row>
    <row r="330" spans="2:5" ht="15.75">
      <c r="B330" s="19"/>
      <c r="C330" s="24"/>
      <c r="D330" s="25"/>
      <c r="E330" s="25"/>
    </row>
    <row r="331" spans="2:5" ht="15.75">
      <c r="B331" s="19"/>
      <c r="C331" s="24"/>
      <c r="D331" s="25"/>
      <c r="E331" s="25"/>
    </row>
    <row r="332" spans="2:5" ht="15.75">
      <c r="B332" s="19"/>
      <c r="C332" s="24"/>
      <c r="D332" s="25"/>
      <c r="E332" s="25"/>
    </row>
    <row r="333" spans="2:5" ht="15.75">
      <c r="B333" s="19"/>
      <c r="C333" s="24"/>
      <c r="D333" s="25"/>
      <c r="E333" s="25"/>
    </row>
    <row r="334" spans="2:5" ht="15.75">
      <c r="B334" s="19"/>
      <c r="C334" s="24"/>
      <c r="D334" s="25"/>
      <c r="E334" s="25"/>
    </row>
    <row r="335" spans="2:5" ht="15.75">
      <c r="B335" s="19"/>
      <c r="C335" s="24"/>
      <c r="D335" s="25"/>
      <c r="E335" s="25"/>
    </row>
    <row r="336" spans="2:5" ht="15.75">
      <c r="B336" s="19"/>
      <c r="C336" s="24"/>
      <c r="D336" s="25"/>
      <c r="E336" s="25"/>
    </row>
    <row r="337" spans="2:5" ht="15.75">
      <c r="B337" s="19"/>
      <c r="C337" s="24"/>
      <c r="D337" s="25"/>
      <c r="E337" s="25"/>
    </row>
    <row r="338" spans="2:5" ht="15.75">
      <c r="B338" s="19"/>
      <c r="C338" s="24"/>
      <c r="D338" s="25"/>
      <c r="E338" s="25"/>
    </row>
    <row r="339" spans="2:5" ht="15.75">
      <c r="B339" s="19"/>
      <c r="C339" s="24"/>
      <c r="D339" s="25"/>
      <c r="E339" s="25"/>
    </row>
    <row r="340" spans="2:5" ht="15.75">
      <c r="B340" s="19"/>
      <c r="C340" s="24"/>
      <c r="D340" s="25"/>
      <c r="E340" s="25"/>
    </row>
    <row r="341" spans="2:5" ht="15.75">
      <c r="B341" s="19"/>
      <c r="C341" s="24"/>
      <c r="D341" s="25"/>
      <c r="E341" s="25"/>
    </row>
    <row r="342" spans="2:5" ht="15.75">
      <c r="B342" s="19"/>
      <c r="C342" s="24"/>
      <c r="D342" s="25"/>
      <c r="E342" s="25"/>
    </row>
    <row r="343" spans="2:5" ht="15.75">
      <c r="B343" s="19"/>
      <c r="C343" s="24"/>
      <c r="D343" s="25"/>
      <c r="E343" s="25"/>
    </row>
    <row r="344" spans="2:5" ht="15.75">
      <c r="B344" s="19"/>
      <c r="C344" s="24"/>
      <c r="D344" s="25"/>
      <c r="E344" s="25"/>
    </row>
    <row r="345" spans="2:5" ht="15.75">
      <c r="B345" s="19"/>
      <c r="C345" s="24"/>
      <c r="D345" s="25"/>
      <c r="E345" s="25"/>
    </row>
    <row r="346" spans="2:5" ht="15.75">
      <c r="B346" s="19"/>
      <c r="C346" s="24"/>
      <c r="D346" s="25"/>
      <c r="E346" s="25"/>
    </row>
    <row r="347" spans="2:5" ht="15.75">
      <c r="B347" s="19"/>
      <c r="C347" s="24"/>
      <c r="D347" s="25"/>
      <c r="E347" s="25"/>
    </row>
    <row r="348" spans="2:5" ht="15.75">
      <c r="B348" s="19"/>
      <c r="C348" s="24"/>
      <c r="D348" s="25"/>
      <c r="E348" s="25"/>
    </row>
    <row r="349" spans="2:5" ht="15.75">
      <c r="B349" s="19"/>
      <c r="C349" s="24"/>
      <c r="D349" s="25"/>
      <c r="E349" s="25"/>
    </row>
    <row r="350" spans="2:5" ht="15.75">
      <c r="B350" s="19"/>
      <c r="C350" s="24"/>
      <c r="D350" s="25"/>
      <c r="E350" s="25"/>
    </row>
    <row r="351" spans="2:5" ht="15.75">
      <c r="B351" s="19"/>
      <c r="C351" s="24"/>
      <c r="D351" s="25"/>
      <c r="E351" s="25"/>
    </row>
    <row r="352" spans="2:5" ht="15.75">
      <c r="B352" s="19"/>
      <c r="C352" s="24"/>
      <c r="D352" s="25"/>
      <c r="E352" s="25"/>
    </row>
    <row r="353" spans="2:5" ht="15.75">
      <c r="B353" s="19"/>
      <c r="C353" s="24"/>
      <c r="D353" s="25"/>
      <c r="E353" s="25"/>
    </row>
    <row r="354" spans="2:5" ht="15.75">
      <c r="B354" s="19"/>
      <c r="C354" s="24"/>
      <c r="D354" s="25"/>
      <c r="E354" s="25"/>
    </row>
    <row r="355" spans="2:5" ht="15.75">
      <c r="B355" s="19"/>
      <c r="C355" s="24"/>
      <c r="D355" s="25"/>
      <c r="E355" s="25"/>
    </row>
    <row r="356" spans="2:5" ht="15.75">
      <c r="B356" s="19"/>
      <c r="C356" s="24"/>
      <c r="D356" s="25"/>
      <c r="E356" s="25"/>
    </row>
    <row r="357" spans="2:5" ht="15.75">
      <c r="B357" s="19"/>
      <c r="C357" s="24"/>
      <c r="D357" s="25"/>
      <c r="E357" s="25"/>
    </row>
    <row r="358" spans="2:5" ht="15.75">
      <c r="B358" s="19"/>
      <c r="C358" s="24"/>
      <c r="D358" s="25"/>
      <c r="E358" s="25"/>
    </row>
    <row r="359" spans="2:5" ht="15.75">
      <c r="B359" s="19"/>
      <c r="C359" s="24"/>
      <c r="D359" s="25"/>
      <c r="E359" s="25"/>
    </row>
    <row r="360" spans="2:5" ht="15.75">
      <c r="B360" s="19"/>
      <c r="C360" s="24"/>
      <c r="D360" s="25"/>
      <c r="E360" s="25"/>
    </row>
    <row r="361" spans="2:5" ht="15.75">
      <c r="B361" s="19"/>
      <c r="C361" s="24"/>
      <c r="D361" s="25"/>
      <c r="E361" s="25"/>
    </row>
    <row r="362" spans="2:5" ht="15.75">
      <c r="B362" s="19"/>
      <c r="C362" s="24"/>
      <c r="D362" s="25"/>
      <c r="E362" s="25"/>
    </row>
    <row r="363" spans="2:5" ht="15.75">
      <c r="B363" s="19"/>
      <c r="C363" s="24"/>
      <c r="D363" s="25"/>
      <c r="E363" s="25"/>
    </row>
    <row r="364" spans="2:5" ht="15.75">
      <c r="B364" s="19"/>
      <c r="C364" s="24"/>
      <c r="D364" s="25"/>
      <c r="E364" s="25"/>
    </row>
    <row r="365" spans="2:5" ht="15.75">
      <c r="B365" s="19"/>
      <c r="C365" s="24"/>
      <c r="D365" s="25"/>
      <c r="E365" s="25"/>
    </row>
    <row r="366" spans="2:5" ht="15.75">
      <c r="B366" s="19"/>
      <c r="C366" s="24"/>
      <c r="D366" s="25"/>
      <c r="E366" s="25"/>
    </row>
    <row r="367" spans="2:5" ht="15.75">
      <c r="B367" s="19"/>
      <c r="C367" s="24"/>
      <c r="D367" s="25"/>
      <c r="E367" s="25"/>
    </row>
    <row r="368" spans="2:5" ht="15.75">
      <c r="B368" s="19"/>
      <c r="C368" s="24"/>
      <c r="D368" s="25"/>
      <c r="E368" s="25"/>
    </row>
    <row r="369" spans="2:5" ht="15.75">
      <c r="B369" s="19"/>
      <c r="C369" s="24"/>
      <c r="D369" s="25"/>
      <c r="E369" s="25"/>
    </row>
    <row r="370" spans="2:5" ht="15.75">
      <c r="B370" s="19"/>
      <c r="C370" s="24"/>
      <c r="D370" s="25"/>
      <c r="E370" s="25"/>
    </row>
    <row r="371" spans="2:5" ht="15.75">
      <c r="B371" s="19"/>
      <c r="C371" s="24"/>
      <c r="D371" s="25"/>
      <c r="E371" s="25"/>
    </row>
    <row r="372" spans="2:5" ht="15.75">
      <c r="B372" s="19"/>
      <c r="C372" s="24"/>
      <c r="D372" s="25"/>
      <c r="E372" s="25"/>
    </row>
    <row r="373" spans="2:5" ht="15.75">
      <c r="B373" s="19"/>
      <c r="C373" s="24"/>
      <c r="D373" s="25"/>
      <c r="E373" s="25"/>
    </row>
    <row r="374" spans="2:5" ht="15.75">
      <c r="B374" s="19"/>
      <c r="C374" s="24"/>
      <c r="D374" s="25"/>
      <c r="E374" s="25"/>
    </row>
    <row r="375" spans="2:5" ht="15.75">
      <c r="B375" s="19"/>
      <c r="C375" s="24"/>
      <c r="D375" s="25"/>
      <c r="E375" s="25"/>
    </row>
    <row r="376" spans="2:5" ht="15.75">
      <c r="B376" s="19"/>
      <c r="C376" s="24"/>
      <c r="D376" s="25"/>
      <c r="E376" s="25"/>
    </row>
    <row r="377" spans="2:5" ht="15.75">
      <c r="B377" s="19"/>
      <c r="C377" s="24"/>
      <c r="D377" s="25"/>
      <c r="E377" s="25"/>
    </row>
    <row r="378" spans="2:5" ht="15.75">
      <c r="B378" s="19"/>
      <c r="C378" s="24"/>
      <c r="D378" s="25"/>
      <c r="E378" s="25"/>
    </row>
    <row r="379" spans="2:5" ht="15.75">
      <c r="B379" s="19"/>
      <c r="C379" s="24"/>
      <c r="D379" s="25"/>
      <c r="E379" s="25"/>
    </row>
    <row r="380" spans="2:5" ht="15.75">
      <c r="B380" s="19"/>
      <c r="C380" s="24"/>
      <c r="D380" s="25"/>
      <c r="E380" s="25"/>
    </row>
    <row r="381" spans="2:5" ht="15.75">
      <c r="B381" s="19"/>
      <c r="C381" s="24"/>
      <c r="D381" s="25"/>
      <c r="E381" s="25"/>
    </row>
    <row r="382" spans="2:5" ht="15.75">
      <c r="B382" s="19"/>
      <c r="C382" s="24"/>
      <c r="D382" s="25"/>
      <c r="E382" s="25"/>
    </row>
    <row r="383" spans="2:5" ht="15.75">
      <c r="B383" s="19"/>
      <c r="C383" s="24"/>
      <c r="D383" s="25"/>
      <c r="E383" s="25"/>
    </row>
    <row r="384" spans="2:5" ht="15.75">
      <c r="B384" s="19"/>
      <c r="C384" s="24"/>
      <c r="D384" s="25"/>
      <c r="E384" s="25"/>
    </row>
    <row r="385" spans="2:5" ht="15.75">
      <c r="B385" s="19"/>
      <c r="C385" s="24"/>
      <c r="D385" s="25"/>
      <c r="E385" s="25"/>
    </row>
    <row r="386" spans="2:5" ht="15.75">
      <c r="B386" s="19"/>
      <c r="C386" s="24"/>
      <c r="D386" s="25"/>
      <c r="E386" s="25"/>
    </row>
    <row r="387" spans="2:5" ht="15.75">
      <c r="B387" s="19"/>
      <c r="C387" s="24"/>
      <c r="D387" s="25"/>
      <c r="E387" s="25"/>
    </row>
    <row r="388" spans="2:5" ht="15.75">
      <c r="B388" s="19"/>
      <c r="C388" s="24"/>
      <c r="D388" s="25"/>
      <c r="E388" s="25"/>
    </row>
    <row r="389" spans="2:5" ht="15.75">
      <c r="B389" s="19"/>
      <c r="C389" s="24"/>
      <c r="D389" s="25"/>
      <c r="E389" s="25"/>
    </row>
    <row r="390" spans="2:5" ht="15.75">
      <c r="B390" s="19"/>
      <c r="C390" s="24"/>
      <c r="D390" s="25"/>
      <c r="E390" s="25"/>
    </row>
    <row r="391" spans="2:5" ht="15.75">
      <c r="B391" s="19"/>
      <c r="C391" s="24"/>
      <c r="D391" s="25"/>
      <c r="E391" s="25"/>
    </row>
    <row r="392" spans="2:5" ht="15.75">
      <c r="B392" s="19"/>
      <c r="C392" s="24"/>
      <c r="D392" s="25"/>
      <c r="E392" s="25"/>
    </row>
    <row r="393" spans="2:5" ht="15.75">
      <c r="B393" s="19"/>
      <c r="C393" s="24"/>
      <c r="D393" s="25"/>
      <c r="E393" s="25"/>
    </row>
    <row r="394" spans="2:5" ht="15.75">
      <c r="B394" s="19"/>
      <c r="C394" s="24"/>
      <c r="D394" s="25"/>
      <c r="E394" s="25"/>
    </row>
    <row r="395" spans="2:5" ht="15.75">
      <c r="B395" s="19"/>
      <c r="C395" s="24"/>
      <c r="D395" s="25"/>
      <c r="E395" s="25"/>
    </row>
    <row r="396" spans="2:5" ht="15.75">
      <c r="B396" s="19"/>
      <c r="C396" s="24"/>
      <c r="D396" s="25"/>
      <c r="E396" s="25"/>
    </row>
    <row r="397" spans="2:5" ht="15.75">
      <c r="B397" s="19"/>
      <c r="C397" s="24"/>
      <c r="D397" s="25"/>
      <c r="E397" s="25"/>
    </row>
    <row r="398" spans="2:5" ht="15.75">
      <c r="B398" s="19"/>
      <c r="C398" s="24"/>
      <c r="D398" s="25"/>
      <c r="E398" s="25"/>
    </row>
    <row r="399" spans="2:5" ht="15.75">
      <c r="B399" s="19"/>
      <c r="C399" s="24"/>
      <c r="D399" s="25"/>
      <c r="E399" s="25"/>
    </row>
    <row r="400" spans="2:5" ht="15.75">
      <c r="B400" s="19"/>
      <c r="C400" s="24"/>
      <c r="D400" s="25"/>
      <c r="E400" s="25"/>
    </row>
    <row r="401" spans="2:5" ht="15.75">
      <c r="B401" s="19"/>
      <c r="C401" s="24"/>
      <c r="D401" s="25"/>
      <c r="E401" s="25"/>
    </row>
    <row r="402" spans="2:5" ht="15.75">
      <c r="B402" s="19"/>
      <c r="C402" s="24"/>
      <c r="D402" s="25"/>
      <c r="E402" s="25"/>
    </row>
    <row r="403" spans="2:5" ht="15.75">
      <c r="B403" s="19"/>
      <c r="C403" s="24"/>
      <c r="D403" s="25"/>
      <c r="E403" s="25"/>
    </row>
    <row r="404" spans="2:5" ht="15.75">
      <c r="B404" s="19"/>
      <c r="C404" s="24"/>
      <c r="D404" s="25"/>
      <c r="E404" s="25"/>
    </row>
    <row r="405" spans="2:5" ht="15.75">
      <c r="B405" s="19"/>
      <c r="C405" s="24"/>
      <c r="D405" s="25"/>
      <c r="E405" s="25"/>
    </row>
    <row r="406" spans="2:5" ht="15.75">
      <c r="B406" s="19"/>
      <c r="C406" s="24"/>
      <c r="D406" s="25"/>
      <c r="E406" s="25"/>
    </row>
    <row r="407" spans="2:5" ht="15.75">
      <c r="B407" s="19"/>
      <c r="C407" s="24"/>
      <c r="D407" s="25"/>
      <c r="E407" s="25"/>
    </row>
    <row r="408" spans="2:5" ht="15.75">
      <c r="B408" s="19"/>
      <c r="C408" s="24"/>
      <c r="D408" s="25"/>
      <c r="E408" s="25"/>
    </row>
    <row r="409" spans="2:5" ht="15.75">
      <c r="B409" s="19"/>
      <c r="C409" s="24"/>
      <c r="D409" s="25"/>
      <c r="E409" s="25"/>
    </row>
    <row r="410" spans="2:5" ht="15.75">
      <c r="B410" s="19"/>
      <c r="C410" s="24"/>
      <c r="D410" s="25"/>
      <c r="E410" s="25"/>
    </row>
    <row r="411" spans="2:5" ht="15.75">
      <c r="B411" s="19"/>
      <c r="C411" s="24"/>
      <c r="D411" s="25"/>
      <c r="E411" s="25"/>
    </row>
    <row r="412" spans="2:5" ht="15.75">
      <c r="B412" s="19"/>
      <c r="C412" s="24"/>
      <c r="D412" s="25"/>
      <c r="E412" s="25"/>
    </row>
    <row r="413" spans="2:5" ht="15.75">
      <c r="B413" s="19"/>
      <c r="C413" s="24"/>
      <c r="D413" s="25"/>
      <c r="E413" s="25"/>
    </row>
    <row r="414" spans="2:5" ht="15.75">
      <c r="B414" s="19"/>
      <c r="C414" s="24"/>
      <c r="D414" s="25"/>
      <c r="E414" s="25"/>
    </row>
    <row r="415" spans="2:5" ht="15.75">
      <c r="B415" s="19"/>
      <c r="C415" s="24"/>
      <c r="D415" s="25"/>
      <c r="E415" s="25"/>
    </row>
    <row r="416" spans="2:5" ht="15.75">
      <c r="B416" s="19"/>
      <c r="C416" s="24"/>
      <c r="D416" s="25"/>
      <c r="E416" s="25"/>
    </row>
    <row r="417" spans="2:5" ht="15.75">
      <c r="B417" s="19"/>
      <c r="C417" s="24"/>
      <c r="D417" s="25"/>
      <c r="E417" s="25"/>
    </row>
    <row r="418" spans="2:5" ht="15.75">
      <c r="B418" s="19"/>
      <c r="C418" s="24"/>
      <c r="D418" s="25"/>
      <c r="E418" s="25"/>
    </row>
    <row r="419" spans="2:5" ht="15.75">
      <c r="B419" s="19"/>
      <c r="C419" s="24"/>
      <c r="D419" s="25"/>
      <c r="E419" s="25"/>
    </row>
    <row r="420" spans="2:5" ht="15.75">
      <c r="B420" s="19"/>
      <c r="C420" s="24"/>
      <c r="D420" s="25"/>
      <c r="E420" s="25"/>
    </row>
    <row r="421" spans="2:5" ht="15.75">
      <c r="B421" s="19"/>
      <c r="C421" s="24"/>
      <c r="D421" s="25"/>
      <c r="E421" s="25"/>
    </row>
    <row r="422" spans="2:5" ht="15.75">
      <c r="B422" s="19"/>
      <c r="C422" s="24"/>
      <c r="D422" s="25"/>
      <c r="E422" s="25"/>
    </row>
    <row r="423" spans="2:5" ht="15.75">
      <c r="B423" s="19"/>
      <c r="C423" s="24"/>
      <c r="D423" s="25"/>
      <c r="E423" s="25"/>
    </row>
    <row r="424" spans="2:5" ht="15.75">
      <c r="B424" s="19"/>
      <c r="C424" s="24"/>
      <c r="D424" s="25"/>
      <c r="E424" s="25"/>
    </row>
    <row r="425" spans="2:5" ht="15.75">
      <c r="B425" s="19"/>
      <c r="C425" s="24"/>
      <c r="D425" s="25"/>
      <c r="E425" s="25"/>
    </row>
    <row r="426" spans="2:5" ht="15.75">
      <c r="B426" s="19"/>
      <c r="C426" s="24"/>
      <c r="D426" s="25"/>
      <c r="E426" s="25"/>
    </row>
    <row r="427" spans="2:5" ht="15.75">
      <c r="B427" s="19"/>
      <c r="C427" s="24"/>
      <c r="D427" s="25"/>
      <c r="E427" s="25"/>
    </row>
    <row r="428" spans="2:5" ht="15.75">
      <c r="B428" s="19"/>
      <c r="C428" s="24"/>
      <c r="D428" s="25"/>
      <c r="E428" s="25"/>
    </row>
    <row r="429" spans="2:5" ht="15.75">
      <c r="B429" s="19"/>
      <c r="C429" s="24"/>
      <c r="D429" s="25"/>
      <c r="E429" s="25"/>
    </row>
    <row r="430" spans="2:5" ht="15.75">
      <c r="B430" s="19"/>
      <c r="C430" s="24"/>
      <c r="D430" s="25"/>
      <c r="E430" s="25"/>
    </row>
    <row r="431" spans="2:5" ht="15.75">
      <c r="B431" s="19"/>
      <c r="C431" s="24"/>
      <c r="D431" s="25"/>
      <c r="E431" s="25"/>
    </row>
    <row r="432" spans="2:5" ht="15.75">
      <c r="B432" s="19"/>
      <c r="C432" s="24"/>
      <c r="D432" s="25"/>
      <c r="E432" s="25"/>
    </row>
    <row r="433" spans="2:5" ht="15.75">
      <c r="B433" s="19"/>
      <c r="C433" s="24"/>
      <c r="D433" s="25"/>
      <c r="E433" s="25"/>
    </row>
    <row r="434" spans="2:5" ht="15.75">
      <c r="B434" s="19"/>
      <c r="C434" s="24"/>
      <c r="D434" s="25"/>
      <c r="E434" s="25"/>
    </row>
    <row r="435" spans="2:5" ht="15.75">
      <c r="B435" s="19"/>
      <c r="C435" s="24"/>
      <c r="D435" s="25"/>
      <c r="E435" s="25"/>
    </row>
    <row r="436" spans="2:5" ht="15.75">
      <c r="B436" s="19"/>
      <c r="C436" s="24"/>
      <c r="D436" s="25"/>
      <c r="E436" s="25"/>
    </row>
    <row r="437" spans="2:5" ht="15.75">
      <c r="B437" s="19"/>
      <c r="C437" s="24"/>
      <c r="D437" s="25"/>
      <c r="E437" s="25"/>
    </row>
    <row r="438" spans="2:5" ht="15.75">
      <c r="B438" s="19"/>
      <c r="C438" s="24"/>
      <c r="D438" s="25"/>
      <c r="E438" s="25"/>
    </row>
    <row r="439" spans="2:5" ht="15.75">
      <c r="B439" s="19"/>
      <c r="C439" s="24"/>
      <c r="D439" s="25"/>
      <c r="E439" s="25"/>
    </row>
    <row r="440" spans="2:5" ht="15.75">
      <c r="B440" s="19"/>
      <c r="C440" s="24"/>
      <c r="D440" s="25"/>
      <c r="E440" s="25"/>
    </row>
    <row r="441" spans="2:5" ht="15.75">
      <c r="B441" s="19"/>
      <c r="C441" s="24"/>
      <c r="D441" s="25"/>
      <c r="E441" s="25"/>
    </row>
    <row r="442" spans="2:5" ht="15.75">
      <c r="B442" s="19"/>
      <c r="C442" s="24"/>
      <c r="D442" s="25"/>
      <c r="E442" s="25"/>
    </row>
    <row r="443" spans="2:5" ht="15.75">
      <c r="B443" s="19"/>
      <c r="C443" s="24"/>
      <c r="D443" s="25"/>
      <c r="E443" s="25"/>
    </row>
    <row r="444" spans="2:5" ht="15.75">
      <c r="B444" s="19"/>
      <c r="C444" s="24"/>
      <c r="D444" s="25"/>
      <c r="E444" s="25"/>
    </row>
    <row r="445" spans="2:5" ht="15.75">
      <c r="B445" s="19"/>
      <c r="C445" s="24"/>
      <c r="D445" s="25"/>
      <c r="E445" s="25"/>
    </row>
    <row r="446" spans="2:5" ht="15.75">
      <c r="B446" s="19"/>
      <c r="C446" s="24"/>
      <c r="D446" s="25"/>
      <c r="E446" s="25"/>
    </row>
    <row r="447" spans="2:5" ht="15.75">
      <c r="B447" s="19"/>
      <c r="C447" s="24"/>
      <c r="D447" s="25"/>
      <c r="E447" s="25"/>
    </row>
    <row r="448" spans="2:5" ht="15.75">
      <c r="B448" s="19"/>
      <c r="C448" s="24"/>
      <c r="D448" s="25"/>
      <c r="E448" s="25"/>
    </row>
    <row r="449" spans="2:5" ht="15.75">
      <c r="B449" s="19"/>
      <c r="C449" s="24"/>
      <c r="D449" s="25"/>
      <c r="E449" s="25"/>
    </row>
    <row r="450" spans="2:5" ht="15.75">
      <c r="B450" s="19"/>
      <c r="C450" s="24"/>
      <c r="D450" s="25"/>
      <c r="E450" s="25"/>
    </row>
    <row r="451" spans="2:5" ht="15.75">
      <c r="B451" s="19"/>
      <c r="C451" s="24"/>
      <c r="D451" s="25"/>
      <c r="E451" s="25"/>
    </row>
    <row r="452" spans="2:5" ht="15.75">
      <c r="B452" s="19"/>
      <c r="C452" s="24"/>
      <c r="D452" s="25"/>
      <c r="E452" s="25"/>
    </row>
    <row r="453" spans="2:5" ht="15.75">
      <c r="B453" s="19"/>
      <c r="C453" s="24"/>
      <c r="D453" s="25"/>
      <c r="E453" s="25"/>
    </row>
    <row r="454" spans="2:5" ht="15.75">
      <c r="B454" s="19"/>
      <c r="C454" s="24"/>
      <c r="D454" s="25"/>
      <c r="E454" s="25"/>
    </row>
    <row r="455" spans="2:5" ht="15.75">
      <c r="B455" s="19"/>
      <c r="C455" s="24"/>
      <c r="D455" s="25"/>
      <c r="E455" s="25"/>
    </row>
    <row r="456" spans="2:5" ht="15.75">
      <c r="B456" s="19"/>
      <c r="C456" s="24"/>
      <c r="D456" s="25"/>
      <c r="E456" s="25"/>
    </row>
    <row r="457" spans="2:5" ht="15.75">
      <c r="B457" s="19"/>
      <c r="C457" s="24"/>
      <c r="D457" s="25"/>
      <c r="E457" s="25"/>
    </row>
    <row r="458" spans="2:5" ht="15.75">
      <c r="B458" s="19"/>
      <c r="C458" s="24"/>
      <c r="D458" s="25"/>
      <c r="E458" s="25"/>
    </row>
    <row r="459" spans="2:5" ht="15.75">
      <c r="B459" s="19"/>
      <c r="C459" s="24"/>
      <c r="D459" s="25"/>
      <c r="E459" s="25"/>
    </row>
    <row r="460" spans="2:5" ht="15.75">
      <c r="B460" s="19"/>
      <c r="C460" s="24"/>
      <c r="D460" s="25"/>
      <c r="E460" s="25"/>
    </row>
    <row r="461" spans="2:5" ht="15.75">
      <c r="B461" s="19"/>
      <c r="C461" s="24"/>
      <c r="D461" s="25"/>
      <c r="E461" s="25"/>
    </row>
    <row r="462" spans="2:5" ht="15.75">
      <c r="B462" s="19"/>
      <c r="C462" s="24"/>
      <c r="D462" s="25"/>
      <c r="E462" s="25"/>
    </row>
    <row r="463" spans="2:5" ht="15.75">
      <c r="B463" s="19"/>
      <c r="C463" s="24"/>
      <c r="D463" s="25"/>
      <c r="E463" s="25"/>
    </row>
    <row r="464" spans="2:5" ht="15.75">
      <c r="B464" s="19"/>
      <c r="C464" s="24"/>
      <c r="D464" s="25"/>
      <c r="E464" s="25"/>
    </row>
    <row r="465" spans="2:5" ht="15.75">
      <c r="B465" s="19"/>
      <c r="C465" s="24"/>
      <c r="D465" s="25"/>
      <c r="E465" s="25"/>
    </row>
    <row r="466" spans="2:5" ht="15.75">
      <c r="B466" s="19"/>
      <c r="C466" s="24"/>
      <c r="D466" s="25"/>
      <c r="E466" s="25"/>
    </row>
    <row r="467" spans="2:5" ht="15.75">
      <c r="B467" s="19"/>
      <c r="C467" s="24"/>
      <c r="D467" s="25"/>
      <c r="E467" s="25"/>
    </row>
    <row r="468" spans="2:5" ht="15.75">
      <c r="B468" s="19"/>
      <c r="C468" s="24"/>
      <c r="D468" s="25"/>
      <c r="E468" s="25"/>
    </row>
    <row r="469" spans="2:5" ht="15.75">
      <c r="B469" s="19"/>
      <c r="C469" s="24"/>
      <c r="D469" s="25"/>
      <c r="E469" s="25"/>
    </row>
    <row r="470" spans="2:5" ht="15.75">
      <c r="B470" s="19"/>
      <c r="C470" s="24"/>
      <c r="D470" s="25"/>
      <c r="E470" s="25"/>
    </row>
    <row r="471" spans="2:5" ht="15.75">
      <c r="B471" s="19"/>
      <c r="C471" s="24"/>
      <c r="D471" s="25"/>
      <c r="E471" s="25"/>
    </row>
    <row r="472" spans="2:5" ht="15.75">
      <c r="B472" s="19"/>
      <c r="C472" s="24"/>
      <c r="D472" s="25"/>
      <c r="E472" s="25"/>
    </row>
    <row r="473" spans="2:5" ht="15.75">
      <c r="B473" s="19"/>
      <c r="C473" s="24"/>
      <c r="D473" s="25"/>
      <c r="E473" s="25"/>
    </row>
    <row r="474" spans="2:5" ht="15.75">
      <c r="B474" s="19"/>
      <c r="C474" s="24"/>
      <c r="D474" s="25"/>
      <c r="E474" s="25"/>
    </row>
    <row r="475" spans="2:5" ht="15.75">
      <c r="B475" s="19"/>
      <c r="C475" s="24"/>
      <c r="D475" s="25"/>
      <c r="E475" s="25"/>
    </row>
    <row r="476" spans="2:5" ht="15.75">
      <c r="B476" s="19"/>
      <c r="C476" s="24"/>
      <c r="D476" s="25"/>
      <c r="E476" s="25"/>
    </row>
    <row r="477" spans="2:5" ht="15.75">
      <c r="B477" s="19"/>
      <c r="C477" s="24"/>
      <c r="D477" s="25"/>
      <c r="E477" s="25"/>
    </row>
    <row r="478" spans="2:5" ht="15.75">
      <c r="B478" s="19"/>
      <c r="C478" s="24"/>
      <c r="D478" s="25"/>
      <c r="E478" s="25"/>
    </row>
    <row r="479" spans="2:5" ht="15.75">
      <c r="B479" s="19"/>
      <c r="C479" s="24"/>
      <c r="D479" s="25"/>
      <c r="E479" s="25"/>
    </row>
    <row r="480" spans="2:5" ht="15.75">
      <c r="B480" s="19"/>
      <c r="C480" s="24"/>
      <c r="D480" s="25"/>
      <c r="E480" s="25"/>
    </row>
    <row r="481" spans="2:5" ht="15.75">
      <c r="B481" s="19"/>
      <c r="C481" s="24"/>
      <c r="D481" s="25"/>
      <c r="E481" s="25"/>
    </row>
    <row r="482" spans="2:5" ht="15.75">
      <c r="B482" s="19"/>
      <c r="C482" s="24"/>
      <c r="D482" s="25"/>
      <c r="E482" s="25"/>
    </row>
    <row r="483" spans="2:5" ht="15.75">
      <c r="B483" s="19"/>
      <c r="C483" s="24"/>
      <c r="D483" s="25"/>
      <c r="E483" s="25"/>
    </row>
    <row r="484" spans="2:5" ht="15.75">
      <c r="B484" s="19"/>
      <c r="C484" s="24"/>
      <c r="D484" s="25"/>
      <c r="E484" s="25"/>
    </row>
    <row r="485" spans="2:5" ht="15.75">
      <c r="B485" s="19"/>
      <c r="C485" s="24"/>
      <c r="D485" s="25"/>
      <c r="E485" s="25"/>
    </row>
    <row r="486" spans="2:5" ht="15.75">
      <c r="B486" s="19"/>
      <c r="C486" s="24"/>
      <c r="D486" s="25"/>
      <c r="E486" s="25"/>
    </row>
    <row r="487" spans="2:5" ht="15.75">
      <c r="B487" s="19"/>
      <c r="C487" s="24"/>
      <c r="D487" s="25"/>
      <c r="E487" s="25"/>
    </row>
    <row r="488" spans="2:5" ht="15.75">
      <c r="B488" s="19"/>
      <c r="C488" s="24"/>
      <c r="D488" s="25"/>
      <c r="E488" s="25"/>
    </row>
    <row r="489" spans="2:5" ht="15.75">
      <c r="B489" s="19"/>
      <c r="C489" s="24"/>
      <c r="D489" s="25"/>
      <c r="E489" s="25"/>
    </row>
    <row r="490" spans="2:5" ht="15.75">
      <c r="B490" s="19"/>
      <c r="C490" s="24"/>
      <c r="D490" s="25"/>
      <c r="E490" s="25"/>
    </row>
    <row r="491" spans="2:5" ht="15.75">
      <c r="B491" s="19"/>
      <c r="C491" s="24"/>
      <c r="D491" s="25"/>
      <c r="E491" s="25"/>
    </row>
    <row r="492" spans="2:5" ht="15.75">
      <c r="B492" s="19"/>
      <c r="C492" s="24"/>
      <c r="D492" s="25"/>
      <c r="E492" s="25"/>
    </row>
    <row r="493" spans="2:5" ht="15.75">
      <c r="B493" s="19"/>
      <c r="C493" s="24"/>
      <c r="D493" s="25"/>
      <c r="E493" s="25"/>
    </row>
    <row r="494" spans="2:5" ht="15.75">
      <c r="B494" s="19"/>
      <c r="C494" s="24"/>
      <c r="D494" s="25"/>
      <c r="E494" s="25"/>
    </row>
    <row r="495" spans="2:5" ht="15.75">
      <c r="B495" s="19"/>
      <c r="C495" s="24"/>
      <c r="D495" s="25"/>
      <c r="E495" s="25"/>
    </row>
    <row r="496" spans="2:5" ht="15.75">
      <c r="B496" s="19"/>
      <c r="C496" s="24"/>
      <c r="D496" s="25"/>
      <c r="E496" s="25"/>
    </row>
    <row r="497" spans="2:5" ht="15.75">
      <c r="B497" s="19"/>
      <c r="C497" s="24"/>
      <c r="D497" s="25"/>
      <c r="E497" s="25"/>
    </row>
    <row r="498" spans="2:5" ht="15.75">
      <c r="B498" s="19"/>
      <c r="C498" s="24"/>
      <c r="D498" s="25"/>
      <c r="E498" s="25"/>
    </row>
    <row r="499" spans="2:5" ht="15.75">
      <c r="B499" s="19"/>
      <c r="C499" s="24"/>
      <c r="D499" s="25"/>
      <c r="E499" s="25"/>
    </row>
    <row r="500" spans="2:5" ht="15.75">
      <c r="B500" s="19"/>
      <c r="C500" s="24"/>
      <c r="D500" s="25"/>
      <c r="E500" s="25"/>
    </row>
    <row r="501" spans="2:5" ht="15.75">
      <c r="B501" s="19"/>
      <c r="C501" s="24"/>
      <c r="D501" s="25"/>
      <c r="E501" s="25"/>
    </row>
    <row r="502" spans="2:5" ht="15.75">
      <c r="B502" s="19"/>
      <c r="C502" s="24"/>
      <c r="D502" s="25"/>
      <c r="E502" s="25"/>
    </row>
    <row r="503" spans="2:5" ht="15.75">
      <c r="B503" s="19"/>
      <c r="C503" s="24"/>
      <c r="D503" s="25"/>
      <c r="E503" s="25"/>
    </row>
    <row r="504" spans="2:5" ht="15.75">
      <c r="B504" s="19"/>
      <c r="C504" s="24"/>
      <c r="D504" s="25"/>
      <c r="E504" s="25"/>
    </row>
    <row r="505" spans="2:5" ht="15.75">
      <c r="B505" s="19"/>
      <c r="C505" s="24"/>
      <c r="D505" s="25"/>
      <c r="E505" s="25"/>
    </row>
    <row r="506" spans="2:5" ht="15.75">
      <c r="B506" s="19"/>
      <c r="C506" s="24"/>
      <c r="D506" s="25"/>
      <c r="E506" s="25"/>
    </row>
    <row r="507" spans="2:5" ht="15.75">
      <c r="B507" s="19"/>
      <c r="C507" s="24"/>
      <c r="D507" s="25"/>
      <c r="E507" s="25"/>
    </row>
    <row r="508" spans="2:5" ht="15.75">
      <c r="B508" s="19"/>
      <c r="C508" s="24"/>
      <c r="D508" s="25"/>
      <c r="E508" s="25"/>
    </row>
    <row r="509" spans="2:5" ht="15.75">
      <c r="B509" s="19"/>
      <c r="C509" s="24"/>
      <c r="D509" s="25"/>
      <c r="E509" s="25"/>
    </row>
    <row r="510" spans="2:5" ht="15.75">
      <c r="B510" s="19"/>
      <c r="C510" s="24"/>
      <c r="D510" s="25"/>
      <c r="E510" s="25"/>
    </row>
    <row r="511" spans="2:5" ht="15.75">
      <c r="B511" s="19"/>
      <c r="C511" s="24"/>
      <c r="D511" s="25"/>
      <c r="E511" s="25"/>
    </row>
    <row r="512" spans="2:5" ht="15.75">
      <c r="B512" s="19"/>
      <c r="C512" s="24"/>
      <c r="D512" s="25"/>
      <c r="E512" s="25"/>
    </row>
    <row r="513" spans="2:5" ht="15.75">
      <c r="B513" s="19"/>
      <c r="C513" s="24"/>
      <c r="D513" s="25"/>
      <c r="E513" s="25"/>
    </row>
    <row r="514" spans="2:5" ht="15.75">
      <c r="B514" s="19"/>
      <c r="C514" s="24"/>
      <c r="D514" s="25"/>
      <c r="E514" s="25"/>
    </row>
    <row r="515" spans="2:5" ht="15.75">
      <c r="B515" s="19"/>
      <c r="C515" s="24"/>
      <c r="D515" s="25"/>
      <c r="E515" s="25"/>
    </row>
    <row r="516" spans="2:5" ht="15.75">
      <c r="B516" s="19"/>
      <c r="C516" s="24"/>
      <c r="D516" s="25"/>
      <c r="E516" s="25"/>
    </row>
    <row r="517" spans="2:5" ht="15.75">
      <c r="B517" s="19"/>
      <c r="C517" s="24"/>
      <c r="D517" s="25"/>
      <c r="E517" s="25"/>
    </row>
    <row r="518" spans="2:5" ht="15.75">
      <c r="B518" s="19"/>
      <c r="C518" s="24"/>
      <c r="D518" s="25"/>
      <c r="E518" s="25"/>
    </row>
    <row r="519" spans="2:5" ht="15.75">
      <c r="B519" s="19"/>
      <c r="C519" s="24"/>
      <c r="D519" s="25"/>
      <c r="E519" s="25"/>
    </row>
    <row r="520" spans="2:5" ht="15.75">
      <c r="B520" s="19"/>
      <c r="C520" s="24"/>
      <c r="D520" s="25"/>
      <c r="E520" s="25"/>
    </row>
    <row r="521" spans="2:5" ht="15.75">
      <c r="B521" s="19"/>
      <c r="C521" s="24"/>
      <c r="D521" s="25"/>
      <c r="E521" s="25"/>
    </row>
    <row r="522" spans="2:5" ht="15.75">
      <c r="B522" s="19"/>
      <c r="C522" s="24"/>
      <c r="D522" s="25"/>
      <c r="E522" s="25"/>
    </row>
    <row r="523" spans="2:5" ht="15.75">
      <c r="B523" s="19"/>
      <c r="C523" s="24"/>
      <c r="D523" s="25"/>
      <c r="E523" s="25"/>
    </row>
    <row r="524" spans="2:5" ht="15.75">
      <c r="B524" s="19"/>
      <c r="C524" s="24"/>
      <c r="D524" s="25"/>
      <c r="E524" s="25"/>
    </row>
    <row r="525" spans="2:5" ht="15.75">
      <c r="B525" s="19"/>
      <c r="C525" s="24"/>
      <c r="D525" s="25"/>
      <c r="E525" s="25"/>
    </row>
    <row r="526" spans="2:5" ht="15.75">
      <c r="B526" s="19"/>
      <c r="C526" s="24"/>
      <c r="D526" s="25"/>
      <c r="E526" s="25"/>
    </row>
    <row r="527" spans="2:5" ht="15.75">
      <c r="B527" s="19"/>
      <c r="C527" s="24"/>
      <c r="D527" s="25"/>
      <c r="E527" s="25"/>
    </row>
    <row r="528" spans="2:5" ht="15.75">
      <c r="B528" s="19"/>
      <c r="C528" s="24"/>
      <c r="D528" s="25"/>
      <c r="E528" s="25"/>
    </row>
    <row r="529" spans="2:5" ht="15.75">
      <c r="B529" s="19"/>
      <c r="C529" s="24"/>
      <c r="D529" s="25"/>
      <c r="E529" s="25"/>
    </row>
    <row r="530" spans="2:5" ht="15.75">
      <c r="B530" s="19"/>
      <c r="C530" s="24"/>
      <c r="D530" s="25"/>
      <c r="E530" s="25"/>
    </row>
    <row r="531" spans="2:5" ht="15.75">
      <c r="B531" s="19"/>
      <c r="C531" s="24"/>
      <c r="D531" s="25"/>
      <c r="E531" s="25"/>
    </row>
    <row r="532" spans="2:5" ht="15.75">
      <c r="B532" s="19"/>
      <c r="C532" s="24"/>
      <c r="D532" s="25"/>
      <c r="E532" s="25"/>
    </row>
    <row r="533" spans="2:5" ht="15.75">
      <c r="B533" s="19"/>
      <c r="C533" s="24"/>
      <c r="D533" s="25"/>
      <c r="E533" s="25"/>
    </row>
    <row r="534" spans="2:5" ht="15.75">
      <c r="B534" s="19"/>
      <c r="C534" s="24"/>
      <c r="D534" s="25"/>
      <c r="E534" s="25"/>
    </row>
    <row r="535" spans="2:5" ht="15.75">
      <c r="B535" s="19"/>
      <c r="C535" s="24"/>
      <c r="D535" s="25"/>
      <c r="E535" s="25"/>
    </row>
    <row r="536" spans="2:5" ht="15.75">
      <c r="B536" s="19"/>
      <c r="C536" s="24"/>
      <c r="D536" s="25"/>
      <c r="E536" s="25"/>
    </row>
    <row r="537" spans="2:5" ht="15.75">
      <c r="B537" s="19"/>
      <c r="C537" s="24"/>
      <c r="D537" s="25"/>
      <c r="E537" s="25"/>
    </row>
    <row r="538" spans="2:5" ht="15.75">
      <c r="B538" s="19"/>
      <c r="C538" s="24"/>
      <c r="D538" s="25"/>
      <c r="E538" s="25"/>
    </row>
    <row r="539" spans="2:5" ht="15.75">
      <c r="B539" s="19"/>
      <c r="C539" s="24"/>
      <c r="D539" s="25"/>
      <c r="E539" s="25"/>
    </row>
    <row r="540" spans="2:5" ht="15.75">
      <c r="B540" s="19"/>
      <c r="C540" s="24"/>
      <c r="D540" s="25"/>
      <c r="E540" s="25"/>
    </row>
    <row r="541" spans="2:5" ht="15.75">
      <c r="B541" s="19"/>
      <c r="C541" s="24"/>
      <c r="D541" s="25"/>
      <c r="E541" s="25"/>
    </row>
    <row r="542" spans="2:5" ht="15.75">
      <c r="B542" s="19"/>
      <c r="C542" s="24"/>
      <c r="D542" s="25"/>
      <c r="E542" s="25"/>
    </row>
    <row r="543" spans="2:5" ht="15.75">
      <c r="B543" s="19"/>
      <c r="C543" s="24"/>
      <c r="D543" s="25"/>
      <c r="E543" s="25"/>
    </row>
    <row r="544" spans="2:5" ht="15.75">
      <c r="B544" s="19"/>
      <c r="C544" s="24"/>
      <c r="D544" s="25"/>
      <c r="E544" s="25"/>
    </row>
    <row r="545" spans="2:5" ht="15.75">
      <c r="B545" s="19"/>
      <c r="C545" s="24"/>
      <c r="D545" s="25"/>
      <c r="E545" s="25"/>
    </row>
    <row r="546" spans="2:5" ht="15.75">
      <c r="B546" s="19"/>
      <c r="C546" s="24"/>
      <c r="D546" s="25"/>
      <c r="E546" s="25"/>
    </row>
    <row r="547" spans="2:5" ht="15.75">
      <c r="B547" s="19"/>
      <c r="C547" s="24"/>
      <c r="D547" s="25"/>
      <c r="E547" s="25"/>
    </row>
    <row r="548" spans="2:5" ht="15.75">
      <c r="B548" s="19"/>
      <c r="C548" s="24"/>
      <c r="D548" s="25"/>
      <c r="E548" s="25"/>
    </row>
    <row r="549" spans="2:5" ht="15.75">
      <c r="B549" s="19"/>
      <c r="C549" s="24"/>
      <c r="D549" s="25"/>
      <c r="E549" s="25"/>
    </row>
    <row r="550" spans="2:5" ht="15.75">
      <c r="B550" s="19"/>
      <c r="C550" s="24"/>
      <c r="D550" s="25"/>
      <c r="E550" s="25"/>
    </row>
    <row r="551" spans="2:5" ht="15.75">
      <c r="B551" s="19"/>
      <c r="C551" s="24"/>
      <c r="D551" s="25"/>
      <c r="E551" s="25"/>
    </row>
    <row r="552" spans="2:5" ht="15.75">
      <c r="B552" s="19"/>
      <c r="C552" s="24"/>
      <c r="D552" s="25"/>
      <c r="E552" s="25"/>
    </row>
    <row r="553" spans="2:5" ht="15.75">
      <c r="B553" s="19"/>
      <c r="C553" s="24"/>
      <c r="D553" s="25"/>
      <c r="E553" s="25"/>
    </row>
    <row r="554" spans="2:5" ht="15.75">
      <c r="B554" s="19"/>
      <c r="C554" s="24"/>
      <c r="D554" s="25"/>
      <c r="E554" s="25"/>
    </row>
    <row r="555" spans="2:5" ht="15.75">
      <c r="B555" s="19"/>
      <c r="C555" s="24"/>
      <c r="D555" s="25"/>
      <c r="E555" s="25"/>
    </row>
    <row r="556" spans="2:5" ht="15.75">
      <c r="B556" s="19"/>
      <c r="C556" s="24"/>
      <c r="D556" s="25"/>
      <c r="E556" s="25"/>
    </row>
    <row r="557" spans="2:5" ht="15.75">
      <c r="B557" s="19"/>
      <c r="C557" s="24"/>
      <c r="D557" s="25"/>
      <c r="E557" s="25"/>
    </row>
    <row r="558" spans="2:5" ht="15.75">
      <c r="B558" s="19"/>
      <c r="C558" s="24"/>
      <c r="D558" s="25"/>
      <c r="E558" s="25"/>
    </row>
    <row r="559" spans="2:5" ht="15.75">
      <c r="B559" s="19"/>
      <c r="C559" s="24"/>
      <c r="D559" s="25"/>
      <c r="E559" s="25"/>
    </row>
    <row r="560" spans="2:5" ht="15.75">
      <c r="B560" s="19"/>
      <c r="C560" s="24"/>
      <c r="D560" s="25"/>
      <c r="E560" s="25"/>
    </row>
    <row r="561" spans="2:5" ht="15.75">
      <c r="B561" s="19"/>
      <c r="C561" s="24"/>
      <c r="D561" s="25"/>
      <c r="E561" s="25"/>
    </row>
    <row r="562" spans="2:5" ht="15.75">
      <c r="B562" s="19"/>
      <c r="C562" s="24"/>
      <c r="D562" s="25"/>
      <c r="E562" s="25"/>
    </row>
    <row r="563" spans="2:5" ht="15.75">
      <c r="B563" s="19"/>
      <c r="C563" s="24"/>
      <c r="D563" s="25"/>
      <c r="E563" s="25"/>
    </row>
    <row r="564" spans="2:5" ht="15.75">
      <c r="B564" s="19"/>
      <c r="C564" s="24"/>
      <c r="D564" s="25"/>
      <c r="E564" s="25"/>
    </row>
    <row r="565" spans="2:5" ht="15.75">
      <c r="B565" s="19"/>
      <c r="C565" s="24"/>
      <c r="D565" s="25"/>
      <c r="E565" s="25"/>
    </row>
    <row r="566" spans="2:5" ht="15.75">
      <c r="B566" s="19"/>
      <c r="C566" s="24"/>
      <c r="D566" s="25"/>
      <c r="E566" s="25"/>
    </row>
    <row r="567" spans="2:5" ht="15.75">
      <c r="B567" s="19"/>
      <c r="C567" s="24"/>
      <c r="D567" s="25"/>
      <c r="E567" s="25"/>
    </row>
    <row r="568" spans="2:5" ht="15.75">
      <c r="B568" s="19"/>
      <c r="C568" s="24"/>
      <c r="D568" s="25"/>
      <c r="E568" s="25"/>
    </row>
    <row r="569" spans="2:5" ht="15.75">
      <c r="B569" s="19"/>
      <c r="C569" s="24"/>
      <c r="D569" s="25"/>
      <c r="E569" s="25"/>
    </row>
    <row r="570" spans="2:5" ht="15.75">
      <c r="B570" s="19"/>
      <c r="C570" s="24"/>
      <c r="D570" s="25"/>
      <c r="E570" s="25"/>
    </row>
    <row r="571" spans="2:5" ht="15.75">
      <c r="B571" s="19"/>
      <c r="C571" s="24"/>
      <c r="D571" s="25"/>
      <c r="E571" s="25"/>
    </row>
    <row r="572" spans="2:5" ht="15.75">
      <c r="B572" s="19"/>
      <c r="C572" s="24"/>
      <c r="D572" s="25"/>
      <c r="E572" s="25"/>
    </row>
    <row r="573" spans="2:5" ht="15.75">
      <c r="B573" s="19"/>
      <c r="C573" s="24"/>
      <c r="D573" s="25"/>
      <c r="E573" s="25"/>
    </row>
    <row r="574" spans="2:5" ht="15.75">
      <c r="B574" s="19"/>
      <c r="C574" s="24"/>
      <c r="D574" s="25"/>
      <c r="E574" s="25"/>
    </row>
    <row r="575" spans="2:5" ht="15.75">
      <c r="B575" s="19"/>
      <c r="C575" s="24"/>
      <c r="D575" s="25"/>
      <c r="E575" s="25"/>
    </row>
    <row r="576" spans="2:5" ht="15.75">
      <c r="B576" s="19"/>
      <c r="C576" s="24"/>
      <c r="D576" s="25"/>
      <c r="E576" s="25"/>
    </row>
    <row r="577" spans="2:5" ht="15.75">
      <c r="B577" s="19"/>
      <c r="C577" s="24"/>
      <c r="D577" s="25"/>
      <c r="E577" s="25"/>
    </row>
    <row r="578" spans="2:5" ht="15.75">
      <c r="B578" s="19"/>
      <c r="C578" s="24"/>
      <c r="D578" s="25"/>
      <c r="E578" s="25"/>
    </row>
    <row r="579" spans="2:5" ht="15.75">
      <c r="B579" s="19"/>
      <c r="C579" s="24"/>
      <c r="D579" s="25"/>
      <c r="E579" s="25"/>
    </row>
    <row r="580" spans="2:5" ht="15.75">
      <c r="B580" s="19"/>
      <c r="C580" s="24"/>
      <c r="D580" s="25"/>
      <c r="E580" s="25"/>
    </row>
    <row r="581" spans="2:5" ht="15.75">
      <c r="B581" s="19"/>
      <c r="C581" s="24"/>
      <c r="D581" s="25"/>
      <c r="E581" s="25"/>
    </row>
    <row r="582" spans="2:5" ht="15.75">
      <c r="B582" s="19"/>
      <c r="C582" s="24"/>
      <c r="D582" s="25"/>
      <c r="E582" s="25"/>
    </row>
    <row r="583" spans="2:5" ht="15.75">
      <c r="B583" s="19"/>
      <c r="C583" s="24"/>
      <c r="D583" s="25"/>
      <c r="E583" s="25"/>
    </row>
    <row r="584" spans="2:5" ht="15.75">
      <c r="B584" s="19"/>
      <c r="C584" s="24"/>
      <c r="D584" s="25"/>
      <c r="E584" s="25"/>
    </row>
    <row r="585" spans="2:5" ht="15.75">
      <c r="B585" s="19"/>
      <c r="C585" s="24"/>
      <c r="D585" s="25"/>
      <c r="E585" s="25"/>
    </row>
    <row r="586" spans="2:5" ht="15.75">
      <c r="B586" s="19"/>
      <c r="C586" s="24"/>
      <c r="D586" s="25"/>
      <c r="E586" s="25"/>
    </row>
    <row r="587" spans="2:5" ht="15.75">
      <c r="B587" s="19"/>
      <c r="C587" s="24"/>
      <c r="D587" s="25"/>
      <c r="E587" s="25"/>
    </row>
    <row r="588" spans="2:5" ht="15.75">
      <c r="B588" s="19"/>
      <c r="C588" s="24"/>
      <c r="D588" s="25"/>
      <c r="E588" s="25"/>
    </row>
    <row r="589" spans="2:5" ht="15.75">
      <c r="B589" s="19"/>
      <c r="C589" s="24"/>
      <c r="D589" s="25"/>
      <c r="E589" s="25"/>
    </row>
    <row r="590" spans="2:5" ht="15.75">
      <c r="B590" s="19"/>
      <c r="C590" s="24"/>
      <c r="D590" s="25"/>
      <c r="E590" s="25"/>
    </row>
    <row r="591" spans="2:5" ht="15.75">
      <c r="B591" s="19"/>
      <c r="C591" s="24"/>
      <c r="D591" s="25"/>
      <c r="E591" s="25"/>
    </row>
    <row r="592" spans="2:5" ht="15.75">
      <c r="B592" s="19"/>
      <c r="C592" s="24"/>
      <c r="D592" s="25"/>
      <c r="E592" s="25"/>
    </row>
    <row r="593" spans="2:5" ht="15.75">
      <c r="B593" s="19"/>
      <c r="C593" s="24"/>
      <c r="D593" s="25"/>
      <c r="E593" s="25"/>
    </row>
    <row r="594" spans="2:5" ht="15.75">
      <c r="B594" s="19"/>
      <c r="C594" s="24"/>
      <c r="D594" s="25"/>
      <c r="E594" s="25"/>
    </row>
    <row r="595" spans="2:5" ht="15.75">
      <c r="B595" s="19"/>
      <c r="C595" s="24"/>
      <c r="D595" s="25"/>
      <c r="E595" s="25"/>
    </row>
    <row r="596" spans="2:5" ht="15.75">
      <c r="B596" s="19"/>
      <c r="C596" s="24"/>
      <c r="D596" s="25"/>
      <c r="E596" s="25"/>
    </row>
    <row r="597" spans="2:5" ht="15.75">
      <c r="B597" s="19"/>
      <c r="C597" s="24"/>
      <c r="D597" s="25"/>
      <c r="E597" s="25"/>
    </row>
    <row r="598" spans="2:5" ht="15.75">
      <c r="B598" s="19"/>
      <c r="C598" s="24"/>
      <c r="D598" s="25"/>
      <c r="E598" s="25"/>
    </row>
    <row r="599" spans="2:5" ht="15.75">
      <c r="B599" s="19"/>
      <c r="C599" s="24"/>
      <c r="D599" s="25"/>
      <c r="E599" s="25"/>
    </row>
    <row r="600" spans="2:5" ht="15.75">
      <c r="B600" s="19"/>
      <c r="C600" s="24"/>
      <c r="D600" s="25"/>
      <c r="E600" s="25"/>
    </row>
    <row r="601" spans="2:5" ht="15.75">
      <c r="B601" s="19"/>
      <c r="C601" s="24"/>
      <c r="D601" s="25"/>
      <c r="E601" s="25"/>
    </row>
    <row r="602" spans="2:5" ht="15.75">
      <c r="B602" s="19"/>
      <c r="C602" s="24"/>
      <c r="D602" s="25"/>
      <c r="E602" s="25"/>
    </row>
    <row r="603" spans="2:5" ht="15.75">
      <c r="B603" s="19"/>
      <c r="C603" s="24"/>
      <c r="D603" s="25"/>
      <c r="E603" s="25"/>
    </row>
    <row r="604" spans="2:5" ht="15.75">
      <c r="B604" s="19"/>
      <c r="C604" s="24"/>
      <c r="D604" s="25"/>
      <c r="E604" s="25"/>
    </row>
    <row r="605" spans="2:5" ht="15.75">
      <c r="B605" s="19"/>
      <c r="C605" s="24"/>
      <c r="D605" s="25"/>
      <c r="E605" s="25"/>
    </row>
    <row r="606" spans="2:5" ht="15.75">
      <c r="B606" s="19"/>
      <c r="C606" s="24"/>
      <c r="D606" s="25"/>
      <c r="E606" s="25"/>
    </row>
    <row r="607" spans="2:5" ht="15.75">
      <c r="B607" s="19"/>
      <c r="C607" s="24"/>
      <c r="D607" s="25"/>
      <c r="E607" s="25"/>
    </row>
    <row r="608" spans="2:5" ht="15.75">
      <c r="B608" s="19"/>
      <c r="C608" s="24"/>
      <c r="D608" s="25"/>
      <c r="E608" s="25"/>
    </row>
    <row r="609" spans="2:5" ht="15.75">
      <c r="B609" s="19"/>
      <c r="C609" s="24"/>
      <c r="D609" s="25"/>
      <c r="E609" s="25"/>
    </row>
    <row r="610" spans="2:5" ht="15.75">
      <c r="B610" s="19"/>
      <c r="C610" s="24"/>
      <c r="D610" s="25"/>
      <c r="E610" s="25"/>
    </row>
    <row r="611" spans="2:5" ht="15.75">
      <c r="B611" s="19"/>
      <c r="C611" s="24"/>
      <c r="D611" s="25"/>
      <c r="E611" s="25"/>
    </row>
    <row r="612" spans="2:5" ht="15.75">
      <c r="B612" s="19"/>
      <c r="C612" s="24"/>
      <c r="D612" s="25"/>
      <c r="E612" s="25"/>
    </row>
    <row r="613" spans="2:5" ht="15.75">
      <c r="B613" s="19"/>
      <c r="C613" s="24"/>
      <c r="D613" s="25"/>
      <c r="E613" s="25"/>
    </row>
    <row r="614" spans="2:5" ht="15.75">
      <c r="B614" s="19"/>
      <c r="C614" s="24"/>
      <c r="D614" s="25"/>
      <c r="E614" s="25"/>
    </row>
    <row r="615" spans="2:5" ht="15.75">
      <c r="B615" s="19"/>
      <c r="C615" s="24"/>
      <c r="D615" s="25"/>
      <c r="E615" s="25"/>
    </row>
    <row r="616" spans="2:5" ht="15.75">
      <c r="B616" s="19"/>
      <c r="C616" s="24"/>
      <c r="D616" s="25"/>
      <c r="E616" s="25"/>
    </row>
    <row r="617" spans="2:5" ht="15.75">
      <c r="B617" s="19"/>
      <c r="C617" s="24"/>
      <c r="D617" s="25"/>
      <c r="E617" s="25"/>
    </row>
    <row r="618" spans="2:5" ht="15.75">
      <c r="B618" s="19"/>
      <c r="C618" s="24"/>
      <c r="D618" s="25"/>
      <c r="E618" s="25"/>
    </row>
    <row r="619" spans="2:5" ht="15.75">
      <c r="B619" s="19"/>
      <c r="C619" s="24"/>
      <c r="D619" s="25"/>
      <c r="E619" s="25"/>
    </row>
    <row r="620" spans="2:5" ht="15.75">
      <c r="B620" s="19"/>
      <c r="C620" s="24"/>
      <c r="D620" s="25"/>
      <c r="E620" s="25"/>
    </row>
    <row r="621" spans="2:5" ht="15.75">
      <c r="B621" s="19"/>
      <c r="C621" s="24"/>
      <c r="D621" s="25"/>
      <c r="E621" s="25"/>
    </row>
    <row r="622" spans="2:5" ht="15.75">
      <c r="B622" s="19"/>
      <c r="C622" s="24"/>
      <c r="D622" s="25"/>
      <c r="E622" s="25"/>
    </row>
    <row r="623" spans="2:5" ht="15.75">
      <c r="B623" s="19"/>
      <c r="C623" s="24"/>
      <c r="D623" s="25"/>
      <c r="E623" s="25"/>
    </row>
    <row r="624" spans="2:5" ht="15.75">
      <c r="B624" s="19"/>
      <c r="C624" s="24"/>
      <c r="D624" s="25"/>
      <c r="E624" s="25"/>
    </row>
    <row r="625" spans="2:5" ht="15.75">
      <c r="B625" s="19"/>
      <c r="C625" s="24"/>
      <c r="D625" s="25"/>
      <c r="E625" s="25"/>
    </row>
    <row r="626" spans="2:5" ht="15.75">
      <c r="B626" s="19"/>
      <c r="C626" s="24"/>
      <c r="D626" s="25"/>
      <c r="E626" s="25"/>
    </row>
    <row r="627" spans="2:5" ht="15.75">
      <c r="B627" s="19"/>
      <c r="C627" s="24"/>
      <c r="D627" s="25"/>
      <c r="E627" s="25"/>
    </row>
    <row r="628" spans="2:5" ht="15.75">
      <c r="B628" s="19"/>
      <c r="C628" s="24"/>
      <c r="D628" s="25"/>
      <c r="E628" s="25"/>
    </row>
    <row r="629" spans="2:5" ht="15.75">
      <c r="B629" s="19"/>
      <c r="C629" s="24"/>
      <c r="D629" s="25"/>
      <c r="E629" s="25"/>
    </row>
    <row r="630" spans="2:5" ht="15.75">
      <c r="B630" s="19"/>
      <c r="C630" s="24"/>
      <c r="D630" s="25"/>
      <c r="E630" s="25"/>
    </row>
    <row r="631" spans="2:5" ht="15.75">
      <c r="B631" s="19"/>
      <c r="C631" s="24"/>
      <c r="D631" s="25"/>
      <c r="E631" s="25"/>
    </row>
    <row r="632" spans="2:5" ht="15.75">
      <c r="B632" s="19"/>
      <c r="C632" s="24"/>
      <c r="D632" s="25"/>
      <c r="E632" s="25"/>
    </row>
    <row r="633" spans="2:5" ht="15.75">
      <c r="B633" s="19"/>
      <c r="C633" s="24"/>
      <c r="D633" s="25"/>
      <c r="E633" s="25"/>
    </row>
    <row r="634" spans="2:5" ht="15.75">
      <c r="B634" s="19"/>
      <c r="C634" s="24"/>
      <c r="D634" s="25"/>
      <c r="E634" s="25"/>
    </row>
    <row r="635" spans="2:5" ht="15.75">
      <c r="B635" s="19"/>
      <c r="C635" s="24"/>
      <c r="D635" s="25"/>
      <c r="E635" s="25"/>
    </row>
    <row r="636" spans="2:5" ht="15.75">
      <c r="B636" s="19"/>
      <c r="C636" s="24"/>
      <c r="D636" s="25"/>
      <c r="E636" s="25"/>
    </row>
    <row r="637" spans="2:5" ht="15.75">
      <c r="B637" s="19"/>
      <c r="C637" s="24"/>
      <c r="D637" s="25"/>
      <c r="E637" s="25"/>
    </row>
    <row r="638" spans="2:5" ht="15.75">
      <c r="B638" s="19"/>
      <c r="C638" s="24"/>
      <c r="D638" s="25"/>
      <c r="E638" s="25"/>
    </row>
    <row r="639" spans="2:5" ht="15.75">
      <c r="B639" s="19"/>
      <c r="C639" s="24"/>
      <c r="D639" s="25"/>
      <c r="E639" s="25"/>
    </row>
    <row r="640" spans="2:5" ht="15.75">
      <c r="B640" s="19"/>
      <c r="C640" s="24"/>
      <c r="D640" s="25"/>
      <c r="E640" s="25"/>
    </row>
    <row r="641" spans="2:5" ht="15.75">
      <c r="B641" s="19"/>
      <c r="C641" s="24"/>
      <c r="D641" s="25"/>
      <c r="E641" s="25"/>
    </row>
    <row r="642" spans="2:5" ht="15.75">
      <c r="B642" s="19"/>
      <c r="C642" s="24"/>
      <c r="D642" s="25"/>
      <c r="E642" s="25"/>
    </row>
    <row r="643" spans="2:5" ht="15.75">
      <c r="B643" s="19"/>
      <c r="C643" s="24"/>
      <c r="D643" s="25"/>
      <c r="E643" s="25"/>
    </row>
    <row r="644" spans="2:5" ht="15.75">
      <c r="B644" s="19"/>
      <c r="C644" s="24"/>
      <c r="D644" s="25"/>
      <c r="E644" s="25"/>
    </row>
    <row r="645" spans="2:5" ht="15.75">
      <c r="B645" s="19"/>
      <c r="C645" s="24"/>
      <c r="D645" s="25"/>
      <c r="E645" s="25"/>
    </row>
    <row r="646" spans="2:5" ht="15.75">
      <c r="B646" s="19"/>
      <c r="C646" s="24"/>
      <c r="D646" s="25"/>
      <c r="E646" s="25"/>
    </row>
    <row r="647" spans="2:5" ht="15.75">
      <c r="B647" s="19"/>
      <c r="C647" s="24"/>
      <c r="D647" s="25"/>
      <c r="E647" s="25"/>
    </row>
    <row r="648" spans="2:5" ht="15.75">
      <c r="B648" s="19"/>
      <c r="C648" s="24"/>
      <c r="D648" s="25"/>
      <c r="E648" s="25"/>
    </row>
    <row r="649" spans="2:5" ht="15.75">
      <c r="B649" s="19"/>
      <c r="C649" s="24"/>
      <c r="D649" s="25"/>
      <c r="E649" s="25"/>
    </row>
    <row r="650" spans="2:5" ht="15.75">
      <c r="B650" s="19"/>
      <c r="C650" s="24"/>
      <c r="D650" s="25"/>
      <c r="E650" s="25"/>
    </row>
    <row r="651" spans="2:5" ht="15.75">
      <c r="B651" s="19"/>
      <c r="C651" s="24"/>
      <c r="D651" s="25"/>
      <c r="E651" s="25"/>
    </row>
    <row r="652" spans="2:5" ht="15.75">
      <c r="B652" s="19"/>
      <c r="C652" s="24"/>
      <c r="D652" s="25"/>
      <c r="E652" s="25"/>
    </row>
    <row r="653" spans="2:5" ht="15.75">
      <c r="B653" s="19"/>
      <c r="C653" s="24"/>
      <c r="D653" s="25"/>
      <c r="E653" s="25"/>
    </row>
    <row r="654" spans="2:5" ht="15.75">
      <c r="B654" s="19"/>
      <c r="C654" s="24"/>
      <c r="D654" s="25"/>
      <c r="E654" s="25"/>
    </row>
    <row r="655" spans="2:5" ht="15.75">
      <c r="B655" s="19"/>
      <c r="C655" s="24"/>
      <c r="D655" s="25"/>
      <c r="E655" s="25"/>
    </row>
    <row r="656" spans="2:5" ht="15.75">
      <c r="B656" s="19"/>
      <c r="C656" s="24"/>
      <c r="D656" s="25"/>
      <c r="E656" s="25"/>
    </row>
    <row r="657" spans="2:5" ht="15.75">
      <c r="B657" s="19"/>
      <c r="C657" s="24"/>
      <c r="D657" s="25"/>
      <c r="E657" s="25"/>
    </row>
    <row r="658" spans="2:5" ht="15.75">
      <c r="B658" s="19"/>
      <c r="C658" s="24"/>
      <c r="D658" s="25"/>
      <c r="E658" s="25"/>
    </row>
    <row r="659" spans="2:5" ht="15.75">
      <c r="B659" s="19"/>
      <c r="C659" s="24"/>
      <c r="D659" s="25"/>
      <c r="E659" s="25"/>
    </row>
    <row r="660" spans="2:5" ht="15.75">
      <c r="B660" s="19"/>
      <c r="C660" s="24"/>
      <c r="D660" s="25"/>
      <c r="E660" s="25"/>
    </row>
    <row r="661" spans="2:5" ht="15.75">
      <c r="B661" s="19"/>
      <c r="C661" s="24"/>
      <c r="D661" s="25"/>
      <c r="E661" s="25"/>
    </row>
    <row r="662" spans="2:5" ht="15.75">
      <c r="B662" s="19"/>
      <c r="C662" s="24"/>
      <c r="D662" s="25"/>
      <c r="E662" s="25"/>
    </row>
    <row r="663" spans="2:5" ht="15.75">
      <c r="B663" s="19"/>
      <c r="C663" s="24"/>
      <c r="D663" s="25"/>
      <c r="E663" s="25"/>
    </row>
    <row r="664" spans="2:5" ht="15.75">
      <c r="B664" s="19"/>
      <c r="C664" s="24"/>
      <c r="D664" s="25"/>
      <c r="E664" s="25"/>
    </row>
    <row r="665" spans="2:5" ht="15.75">
      <c r="B665" s="19"/>
      <c r="C665" s="24"/>
      <c r="D665" s="25"/>
      <c r="E665" s="25"/>
    </row>
    <row r="666" spans="2:5" ht="15.75">
      <c r="B666" s="19"/>
      <c r="C666" s="24"/>
      <c r="D666" s="25"/>
      <c r="E666" s="25"/>
    </row>
    <row r="667" spans="2:5" ht="15.75">
      <c r="B667" s="19"/>
      <c r="C667" s="24"/>
      <c r="D667" s="25"/>
      <c r="E667" s="25"/>
    </row>
    <row r="668" spans="2:5" ht="15.75">
      <c r="B668" s="19"/>
      <c r="C668" s="24"/>
      <c r="D668" s="25"/>
      <c r="E668" s="25"/>
    </row>
    <row r="669" spans="2:5" ht="15.75">
      <c r="B669" s="19"/>
      <c r="C669" s="24"/>
      <c r="D669" s="25"/>
      <c r="E669" s="25"/>
    </row>
    <row r="670" spans="2:5" ht="15.75">
      <c r="B670" s="19"/>
      <c r="C670" s="24"/>
      <c r="D670" s="25"/>
      <c r="E670" s="25"/>
    </row>
    <row r="671" spans="2:5" ht="15.75">
      <c r="B671" s="19"/>
      <c r="C671" s="24"/>
      <c r="D671" s="25"/>
      <c r="E671" s="25"/>
    </row>
    <row r="672" spans="2:5" ht="15.75">
      <c r="B672" s="19"/>
      <c r="C672" s="24"/>
      <c r="D672" s="25"/>
      <c r="E672" s="25"/>
    </row>
    <row r="673" spans="2:5" ht="15.75">
      <c r="B673" s="19"/>
      <c r="C673" s="24"/>
      <c r="D673" s="25"/>
      <c r="E673" s="25"/>
    </row>
    <row r="674" spans="2:5" ht="15.75">
      <c r="B674" s="19"/>
      <c r="C674" s="24"/>
      <c r="D674" s="25"/>
      <c r="E674" s="25"/>
    </row>
    <row r="675" spans="2:5" ht="15.75">
      <c r="B675" s="19"/>
      <c r="C675" s="24"/>
      <c r="D675" s="25"/>
      <c r="E675" s="25"/>
    </row>
    <row r="676" spans="2:5" ht="15.75">
      <c r="B676" s="19"/>
      <c r="C676" s="24"/>
      <c r="D676" s="25"/>
      <c r="E676" s="25"/>
    </row>
    <row r="677" spans="2:5" ht="15.75">
      <c r="B677" s="19"/>
      <c r="C677" s="24"/>
      <c r="D677" s="25"/>
      <c r="E677" s="25"/>
    </row>
    <row r="678" spans="2:5" ht="15.75">
      <c r="B678" s="19"/>
      <c r="C678" s="24"/>
      <c r="D678" s="25"/>
      <c r="E678" s="25"/>
    </row>
    <row r="679" spans="2:5" ht="15.75">
      <c r="B679" s="19"/>
      <c r="C679" s="24"/>
      <c r="D679" s="25"/>
      <c r="E679" s="25"/>
    </row>
    <row r="680" spans="2:5" ht="15.75">
      <c r="B680" s="19"/>
      <c r="C680" s="24"/>
      <c r="D680" s="25"/>
      <c r="E680" s="25"/>
    </row>
    <row r="681" spans="2:5" ht="15.75">
      <c r="B681" s="19"/>
      <c r="C681" s="24"/>
      <c r="D681" s="25"/>
      <c r="E681" s="25"/>
    </row>
    <row r="682" spans="2:5" ht="15.75">
      <c r="B682" s="19"/>
      <c r="C682" s="24"/>
      <c r="D682" s="25"/>
      <c r="E682" s="25"/>
    </row>
    <row r="683" spans="2:5" ht="15.75">
      <c r="B683" s="19"/>
      <c r="C683" s="24"/>
      <c r="D683" s="25"/>
      <c r="E683" s="25"/>
    </row>
    <row r="684" spans="2:5" ht="15.75">
      <c r="B684" s="19"/>
      <c r="C684" s="24"/>
      <c r="D684" s="25"/>
      <c r="E684" s="25"/>
    </row>
    <row r="685" spans="2:5" ht="15.75">
      <c r="B685" s="19"/>
      <c r="C685" s="24"/>
      <c r="D685" s="25"/>
      <c r="E685" s="25"/>
    </row>
    <row r="686" spans="2:5" ht="15.75">
      <c r="B686" s="19"/>
      <c r="C686" s="24"/>
      <c r="D686" s="25"/>
      <c r="E686" s="25"/>
    </row>
    <row r="687" spans="2:5" ht="15.75">
      <c r="B687" s="19"/>
      <c r="C687" s="24"/>
      <c r="D687" s="25"/>
      <c r="E687" s="25"/>
    </row>
    <row r="688" spans="2:5" ht="15.75">
      <c r="B688" s="19"/>
      <c r="C688" s="24"/>
      <c r="D688" s="25"/>
      <c r="E688" s="25"/>
    </row>
    <row r="689" spans="2:5" ht="15.75">
      <c r="B689" s="19"/>
      <c r="C689" s="24"/>
      <c r="D689" s="25"/>
      <c r="E689" s="25"/>
    </row>
    <row r="690" spans="2:5" ht="15.75">
      <c r="B690" s="19"/>
      <c r="C690" s="24"/>
      <c r="D690" s="25"/>
      <c r="E690" s="25"/>
    </row>
    <row r="691" spans="2:5" ht="15.75">
      <c r="B691" s="19"/>
      <c r="C691" s="24"/>
      <c r="D691" s="25"/>
      <c r="E691" s="25"/>
    </row>
    <row r="692" spans="2:5" ht="15.75">
      <c r="B692" s="19"/>
      <c r="C692" s="24"/>
      <c r="D692" s="25"/>
      <c r="E692" s="25"/>
    </row>
    <row r="693" spans="2:5" ht="15.75">
      <c r="B693" s="19"/>
      <c r="C693" s="24"/>
      <c r="D693" s="25"/>
      <c r="E693" s="25"/>
    </row>
    <row r="694" spans="2:5" ht="15.75">
      <c r="B694" s="19"/>
      <c r="C694" s="24"/>
      <c r="D694" s="25"/>
      <c r="E694" s="25"/>
    </row>
    <row r="695" spans="2:5" ht="15.75">
      <c r="B695" s="19"/>
      <c r="C695" s="24"/>
      <c r="D695" s="25"/>
      <c r="E695" s="25"/>
    </row>
    <row r="696" spans="2:5" ht="15.75">
      <c r="B696" s="19"/>
      <c r="C696" s="24"/>
      <c r="D696" s="25"/>
      <c r="E696" s="25"/>
    </row>
    <row r="697" spans="2:5" ht="15.75">
      <c r="B697" s="19"/>
      <c r="C697" s="24"/>
      <c r="D697" s="25"/>
      <c r="E697" s="25"/>
    </row>
    <row r="698" spans="2:5" ht="15.75">
      <c r="B698" s="19"/>
      <c r="C698" s="24"/>
      <c r="D698" s="25"/>
      <c r="E698" s="25"/>
    </row>
    <row r="699" spans="2:5" ht="15.75">
      <c r="B699" s="19"/>
      <c r="C699" s="24"/>
      <c r="D699" s="25"/>
      <c r="E699" s="25"/>
    </row>
    <row r="700" spans="2:5" ht="15.75">
      <c r="B700" s="19"/>
      <c r="C700" s="24"/>
      <c r="D700" s="25"/>
      <c r="E700" s="25"/>
    </row>
    <row r="701" spans="2:5" ht="15.75">
      <c r="B701" s="19"/>
      <c r="C701" s="24"/>
      <c r="D701" s="25"/>
      <c r="E701" s="25"/>
    </row>
    <row r="702" spans="2:5" ht="15.75">
      <c r="B702" s="19"/>
      <c r="C702" s="24"/>
      <c r="D702" s="25"/>
      <c r="E702" s="25"/>
    </row>
    <row r="703" spans="2:5" ht="15.75">
      <c r="B703" s="19"/>
      <c r="C703" s="24"/>
      <c r="D703" s="25"/>
      <c r="E703" s="25"/>
    </row>
    <row r="704" spans="2:5" ht="15.75">
      <c r="B704" s="19"/>
      <c r="C704" s="24"/>
      <c r="D704" s="25"/>
      <c r="E704" s="25"/>
    </row>
    <row r="705" spans="2:5" ht="15.75">
      <c r="B705" s="19"/>
      <c r="C705" s="24"/>
      <c r="D705" s="25"/>
      <c r="E705" s="25"/>
    </row>
    <row r="706" spans="2:5" ht="15.75">
      <c r="B706" s="19"/>
      <c r="C706" s="24"/>
      <c r="D706" s="25"/>
      <c r="E706" s="25"/>
    </row>
    <row r="707" spans="2:5" ht="15.75">
      <c r="B707" s="19"/>
      <c r="C707" s="24"/>
      <c r="D707" s="25"/>
      <c r="E707" s="25"/>
    </row>
    <row r="708" spans="2:5" ht="15.75">
      <c r="B708" s="19"/>
      <c r="C708" s="24"/>
      <c r="D708" s="25"/>
      <c r="E708" s="25"/>
    </row>
    <row r="709" spans="2:5" ht="15.75">
      <c r="B709" s="19"/>
      <c r="C709" s="24"/>
      <c r="D709" s="25"/>
      <c r="E709" s="25"/>
    </row>
    <row r="710" spans="2:5" ht="15.75">
      <c r="B710" s="19"/>
      <c r="C710" s="24"/>
      <c r="D710" s="25"/>
      <c r="E710" s="25"/>
    </row>
    <row r="711" spans="2:5" ht="15.75">
      <c r="B711" s="19"/>
      <c r="C711" s="24"/>
      <c r="D711" s="25"/>
      <c r="E711" s="25"/>
    </row>
    <row r="712" spans="2:5" ht="15.75">
      <c r="B712" s="19"/>
      <c r="C712" s="24"/>
      <c r="D712" s="25"/>
      <c r="E712" s="25"/>
    </row>
    <row r="713" spans="2:5" ht="15.75">
      <c r="B713" s="19"/>
      <c r="C713" s="24"/>
      <c r="D713" s="25"/>
      <c r="E713" s="25"/>
    </row>
    <row r="714" spans="2:5" ht="15.75">
      <c r="B714" s="19"/>
      <c r="C714" s="24"/>
      <c r="D714" s="25"/>
      <c r="E714" s="25"/>
    </row>
    <row r="715" spans="2:5" ht="15.75">
      <c r="B715" s="19"/>
      <c r="C715" s="24"/>
      <c r="D715" s="25"/>
      <c r="E715" s="25"/>
    </row>
    <row r="716" spans="2:5" ht="15.75">
      <c r="B716" s="19"/>
      <c r="C716" s="24"/>
      <c r="D716" s="25"/>
      <c r="E716" s="25"/>
    </row>
    <row r="717" spans="2:5" ht="15.75">
      <c r="B717" s="19"/>
      <c r="C717" s="24"/>
      <c r="D717" s="25"/>
      <c r="E717" s="25"/>
    </row>
    <row r="718" spans="2:5" ht="15.75">
      <c r="B718" s="19"/>
      <c r="C718" s="24"/>
      <c r="D718" s="25"/>
      <c r="E718" s="25"/>
    </row>
    <row r="719" spans="2:5" ht="15.75">
      <c r="B719" s="19"/>
      <c r="C719" s="24"/>
      <c r="D719" s="25"/>
      <c r="E719" s="25"/>
    </row>
    <row r="720" spans="2:5" ht="15.75">
      <c r="B720" s="19"/>
      <c r="C720" s="24"/>
      <c r="D720" s="25"/>
      <c r="E720" s="25"/>
    </row>
    <row r="721" spans="2:5" ht="15.75">
      <c r="B721" s="19"/>
      <c r="C721" s="24"/>
      <c r="D721" s="25"/>
      <c r="E721" s="25"/>
    </row>
    <row r="722" spans="2:5" ht="15.75">
      <c r="B722" s="19"/>
      <c r="C722" s="24"/>
      <c r="D722" s="25"/>
      <c r="E722" s="25"/>
    </row>
    <row r="723" spans="2:5" ht="15.75">
      <c r="B723" s="19"/>
      <c r="C723" s="24"/>
      <c r="D723" s="25"/>
      <c r="E723" s="25"/>
    </row>
    <row r="724" spans="2:5" ht="15.75">
      <c r="B724" s="19"/>
      <c r="C724" s="24"/>
      <c r="D724" s="25"/>
      <c r="E724" s="25"/>
    </row>
    <row r="725" spans="2:5" ht="15.75">
      <c r="B725" s="19"/>
      <c r="C725" s="24"/>
      <c r="D725" s="25"/>
      <c r="E725" s="25"/>
    </row>
    <row r="726" spans="2:5" ht="15.75">
      <c r="B726" s="19"/>
      <c r="C726" s="24"/>
      <c r="D726" s="25"/>
      <c r="E726" s="25"/>
    </row>
    <row r="727" spans="2:5" ht="15.75">
      <c r="B727" s="19"/>
      <c r="C727" s="24"/>
      <c r="D727" s="25"/>
      <c r="E727" s="25"/>
    </row>
    <row r="728" spans="2:5" ht="15.75">
      <c r="B728" s="19"/>
      <c r="C728" s="24"/>
      <c r="D728" s="25"/>
      <c r="E728" s="25"/>
    </row>
    <row r="729" spans="2:5" ht="15.75">
      <c r="B729" s="19"/>
      <c r="C729" s="24"/>
      <c r="D729" s="25"/>
      <c r="E729" s="25"/>
    </row>
    <row r="730" spans="2:5" ht="15.75">
      <c r="B730" s="19"/>
      <c r="C730" s="24"/>
      <c r="D730" s="25"/>
      <c r="E730" s="25"/>
    </row>
    <row r="731" spans="2:5" ht="15.75">
      <c r="B731" s="19"/>
      <c r="C731" s="24"/>
      <c r="D731" s="25"/>
      <c r="E731" s="25"/>
    </row>
    <row r="732" spans="2:5" ht="15.75">
      <c r="B732" s="19"/>
      <c r="C732" s="24"/>
      <c r="D732" s="25"/>
      <c r="E732" s="25"/>
    </row>
    <row r="733" spans="2:5" ht="15.75">
      <c r="B733" s="19"/>
      <c r="C733" s="24"/>
      <c r="D733" s="25"/>
      <c r="E733" s="25"/>
    </row>
    <row r="734" spans="2:5" ht="15.75">
      <c r="B734" s="19"/>
      <c r="C734" s="24"/>
      <c r="D734" s="25"/>
      <c r="E734" s="25"/>
    </row>
    <row r="735" spans="2:5" ht="15.75">
      <c r="B735" s="19"/>
      <c r="C735" s="24"/>
      <c r="D735" s="25"/>
      <c r="E735" s="25"/>
    </row>
    <row r="736" spans="2:5" ht="15.75">
      <c r="B736" s="19"/>
      <c r="C736" s="24"/>
      <c r="D736" s="25"/>
      <c r="E736" s="25"/>
    </row>
    <row r="737" spans="2:5" ht="15.75">
      <c r="B737" s="19"/>
      <c r="C737" s="24"/>
      <c r="D737" s="25"/>
      <c r="E737" s="25"/>
    </row>
    <row r="738" spans="2:5" ht="15.75">
      <c r="B738" s="19"/>
      <c r="C738" s="24"/>
      <c r="D738" s="25"/>
      <c r="E738" s="25"/>
    </row>
    <row r="739" spans="2:5" ht="15.75">
      <c r="B739" s="19"/>
      <c r="C739" s="24"/>
      <c r="D739" s="25"/>
      <c r="E739" s="25"/>
    </row>
    <row r="740" spans="2:5" ht="15.75">
      <c r="B740" s="19"/>
      <c r="C740" s="24"/>
      <c r="D740" s="25"/>
      <c r="E740" s="25"/>
    </row>
    <row r="741" spans="2:5" ht="15.75">
      <c r="B741" s="19"/>
      <c r="C741" s="24"/>
      <c r="D741" s="25"/>
      <c r="E741" s="25"/>
    </row>
    <row r="742" spans="2:5" ht="15.75">
      <c r="B742" s="19"/>
      <c r="C742" s="24"/>
      <c r="D742" s="25"/>
      <c r="E742" s="25"/>
    </row>
    <row r="743" spans="2:5" ht="15.75">
      <c r="B743" s="19"/>
      <c r="C743" s="24"/>
      <c r="D743" s="25"/>
      <c r="E743" s="25"/>
    </row>
    <row r="744" spans="2:5" ht="15.75">
      <c r="B744" s="19"/>
      <c r="C744" s="24"/>
      <c r="D744" s="25"/>
      <c r="E744" s="25"/>
    </row>
    <row r="745" spans="2:5" ht="15.75">
      <c r="B745" s="19"/>
      <c r="C745" s="24"/>
      <c r="D745" s="25"/>
      <c r="E745" s="25"/>
    </row>
    <row r="746" spans="2:5" ht="15.75">
      <c r="B746" s="19"/>
      <c r="C746" s="24"/>
      <c r="D746" s="25"/>
      <c r="E746" s="25"/>
    </row>
    <row r="747" spans="2:5" ht="15.75">
      <c r="B747" s="19"/>
      <c r="C747" s="24"/>
      <c r="D747" s="25"/>
      <c r="E747" s="25"/>
    </row>
    <row r="748" spans="2:5" ht="15.75">
      <c r="B748" s="19"/>
      <c r="C748" s="24"/>
      <c r="D748" s="25"/>
      <c r="E748" s="25"/>
    </row>
    <row r="749" spans="2:5" ht="15.75">
      <c r="B749" s="19"/>
      <c r="C749" s="24"/>
      <c r="D749" s="25"/>
      <c r="E749" s="25"/>
    </row>
    <row r="750" spans="2:5" ht="15.75">
      <c r="B750" s="19"/>
      <c r="C750" s="24"/>
      <c r="D750" s="25"/>
      <c r="E750" s="25"/>
    </row>
    <row r="751" spans="2:5" ht="15.75">
      <c r="B751" s="19"/>
      <c r="C751" s="24"/>
      <c r="D751" s="25"/>
      <c r="E751" s="25"/>
    </row>
    <row r="752" spans="2:5" ht="15.75">
      <c r="B752" s="19"/>
      <c r="C752" s="24"/>
      <c r="D752" s="25"/>
      <c r="E752" s="25"/>
    </row>
    <row r="753" spans="2:5" ht="15.75">
      <c r="B753" s="19"/>
      <c r="C753" s="24"/>
      <c r="D753" s="25"/>
      <c r="E753" s="25"/>
    </row>
    <row r="754" spans="2:5" ht="15.75">
      <c r="B754" s="19"/>
      <c r="C754" s="24"/>
      <c r="D754" s="25"/>
      <c r="E754" s="25"/>
    </row>
    <row r="755" spans="2:5" ht="15.75">
      <c r="B755" s="19"/>
      <c r="C755" s="24"/>
      <c r="D755" s="25"/>
      <c r="E755" s="25"/>
    </row>
    <row r="756" spans="2:5" ht="15.75">
      <c r="B756" s="19"/>
      <c r="C756" s="24"/>
      <c r="D756" s="25"/>
      <c r="E756" s="25"/>
    </row>
    <row r="757" spans="2:5" ht="15.75">
      <c r="B757" s="19"/>
      <c r="C757" s="24"/>
      <c r="D757" s="25"/>
      <c r="E757" s="25"/>
    </row>
    <row r="758" spans="2:5" ht="15.75">
      <c r="B758" s="19"/>
      <c r="C758" s="24"/>
      <c r="D758" s="25"/>
      <c r="E758" s="25"/>
    </row>
    <row r="759" spans="2:5" ht="15.75">
      <c r="B759" s="19"/>
      <c r="C759" s="24"/>
      <c r="D759" s="25"/>
      <c r="E759" s="25"/>
    </row>
    <row r="760" spans="2:5" ht="15.75">
      <c r="B760" s="19"/>
      <c r="C760" s="24"/>
      <c r="D760" s="25"/>
      <c r="E760" s="25"/>
    </row>
    <row r="761" spans="2:5" ht="15.75">
      <c r="B761" s="19"/>
      <c r="C761" s="24"/>
      <c r="D761" s="25"/>
      <c r="E761" s="25"/>
    </row>
    <row r="762" spans="2:5" ht="15.75">
      <c r="B762" s="19"/>
      <c r="C762" s="24"/>
      <c r="D762" s="25"/>
      <c r="E762" s="25"/>
    </row>
    <row r="763" spans="2:5" ht="15.75">
      <c r="B763" s="19"/>
      <c r="C763" s="24"/>
      <c r="D763" s="25"/>
      <c r="E763" s="25"/>
    </row>
    <row r="764" spans="2:5" ht="15.75">
      <c r="B764" s="19"/>
      <c r="C764" s="24"/>
      <c r="D764" s="25"/>
      <c r="E764" s="25"/>
    </row>
    <row r="765" spans="2:5" ht="15.75">
      <c r="B765" s="19"/>
      <c r="C765" s="24"/>
      <c r="D765" s="25"/>
      <c r="E765" s="25"/>
    </row>
    <row r="766" spans="2:5" ht="15.75">
      <c r="B766" s="19"/>
      <c r="C766" s="24"/>
      <c r="D766" s="25"/>
      <c r="E766" s="25"/>
    </row>
    <row r="767" spans="2:5" ht="15.75">
      <c r="B767" s="19"/>
      <c r="C767" s="24"/>
      <c r="D767" s="25"/>
      <c r="E767" s="25"/>
    </row>
    <row r="768" spans="2:5" ht="15.75">
      <c r="B768" s="19"/>
      <c r="C768" s="24"/>
      <c r="D768" s="25"/>
      <c r="E768" s="25"/>
    </row>
    <row r="769" spans="2:5" ht="15.75">
      <c r="B769" s="19"/>
      <c r="C769" s="24"/>
      <c r="D769" s="25"/>
      <c r="E769" s="25"/>
    </row>
    <row r="770" spans="2:5" ht="15.75">
      <c r="B770" s="19"/>
      <c r="C770" s="24"/>
      <c r="D770" s="25"/>
      <c r="E770" s="25"/>
    </row>
    <row r="771" spans="2:5" ht="15.75">
      <c r="B771" s="19"/>
      <c r="C771" s="24"/>
      <c r="D771" s="25"/>
      <c r="E771" s="25"/>
    </row>
    <row r="772" spans="2:5" ht="15.75">
      <c r="B772" s="19"/>
      <c r="C772" s="24"/>
      <c r="D772" s="25"/>
      <c r="E772" s="25"/>
    </row>
    <row r="773" spans="2:5" ht="15.75">
      <c r="B773" s="19"/>
      <c r="C773" s="24"/>
      <c r="D773" s="25"/>
      <c r="E773" s="25"/>
    </row>
    <row r="774" spans="2:5" ht="15.75">
      <c r="B774" s="19"/>
      <c r="C774" s="24"/>
      <c r="D774" s="25"/>
      <c r="E774" s="25"/>
    </row>
    <row r="775" spans="2:5" ht="15.75">
      <c r="B775" s="19"/>
      <c r="C775" s="24"/>
      <c r="D775" s="25"/>
      <c r="E775" s="25"/>
    </row>
    <row r="776" spans="2:5" ht="15.75">
      <c r="B776" s="19"/>
      <c r="C776" s="24"/>
      <c r="D776" s="25"/>
      <c r="E776" s="25"/>
    </row>
    <row r="777" spans="2:5" ht="15.75">
      <c r="B777" s="19"/>
      <c r="C777" s="24"/>
      <c r="D777" s="25"/>
      <c r="E777" s="25"/>
    </row>
    <row r="778" spans="2:5" ht="15.75">
      <c r="B778" s="19"/>
      <c r="C778" s="24"/>
      <c r="D778" s="25"/>
      <c r="E778" s="25"/>
    </row>
    <row r="779" spans="2:5" ht="15.75">
      <c r="B779" s="19"/>
      <c r="C779" s="24"/>
      <c r="D779" s="25"/>
      <c r="E779" s="25"/>
    </row>
    <row r="780" spans="2:5" ht="15.75">
      <c r="B780" s="19"/>
      <c r="C780" s="24"/>
      <c r="D780" s="25"/>
      <c r="E780" s="25"/>
    </row>
    <row r="781" spans="2:5" ht="15.75">
      <c r="B781" s="19"/>
      <c r="C781" s="24"/>
      <c r="D781" s="25"/>
      <c r="E781" s="25"/>
    </row>
    <row r="782" spans="2:5" ht="15.75">
      <c r="B782" s="19"/>
      <c r="C782" s="24"/>
      <c r="D782" s="25"/>
      <c r="E782" s="25"/>
    </row>
    <row r="783" spans="2:5" ht="15.75">
      <c r="B783" s="19"/>
      <c r="C783" s="24"/>
      <c r="D783" s="25"/>
      <c r="E783" s="25"/>
    </row>
    <row r="784" spans="2:5" ht="15.75">
      <c r="B784" s="19"/>
      <c r="C784" s="24"/>
      <c r="D784" s="25"/>
      <c r="E784" s="25"/>
    </row>
    <row r="785" spans="2:5" ht="15.75">
      <c r="B785" s="19"/>
      <c r="C785" s="24"/>
      <c r="D785" s="25"/>
      <c r="E785" s="25"/>
    </row>
    <row r="786" spans="2:5" ht="15.75">
      <c r="B786" s="19"/>
      <c r="C786" s="24"/>
      <c r="D786" s="25"/>
      <c r="E786" s="25"/>
    </row>
    <row r="787" spans="2:5" ht="15.75">
      <c r="B787" s="19"/>
      <c r="C787" s="24"/>
      <c r="D787" s="25"/>
      <c r="E787" s="25"/>
    </row>
    <row r="788" spans="2:5" ht="15.75">
      <c r="B788" s="19"/>
      <c r="C788" s="24"/>
      <c r="D788" s="25"/>
      <c r="E788" s="25"/>
    </row>
    <row r="789" spans="2:5" ht="15.75">
      <c r="B789" s="19"/>
      <c r="C789" s="24"/>
      <c r="D789" s="25"/>
      <c r="E789" s="25"/>
    </row>
    <row r="790" spans="2:5" ht="15.75">
      <c r="B790" s="19"/>
      <c r="C790" s="24"/>
      <c r="D790" s="25"/>
      <c r="E790" s="25"/>
    </row>
    <row r="791" spans="2:5" ht="15.75">
      <c r="B791" s="19"/>
      <c r="C791" s="24"/>
      <c r="D791" s="25"/>
      <c r="E791" s="25"/>
    </row>
    <row r="792" spans="2:5" ht="15.75">
      <c r="B792" s="19"/>
      <c r="C792" s="24"/>
      <c r="D792" s="25"/>
      <c r="E792" s="25"/>
    </row>
    <row r="793" spans="2:5" ht="15.75">
      <c r="B793" s="19"/>
      <c r="C793" s="24"/>
      <c r="D793" s="25"/>
      <c r="E793" s="25"/>
    </row>
    <row r="794" spans="2:5" ht="15.75">
      <c r="B794" s="19"/>
      <c r="C794" s="24"/>
      <c r="D794" s="25"/>
      <c r="E794" s="25"/>
    </row>
    <row r="795" spans="2:5" ht="15.75">
      <c r="B795" s="19"/>
      <c r="C795" s="24"/>
      <c r="D795" s="25"/>
      <c r="E795" s="25"/>
    </row>
    <row r="796" spans="2:5" ht="15.75">
      <c r="B796" s="19"/>
      <c r="C796" s="24"/>
      <c r="D796" s="25"/>
      <c r="E796" s="25"/>
    </row>
    <row r="797" spans="2:5" ht="15.75">
      <c r="B797" s="19"/>
      <c r="C797" s="24"/>
      <c r="D797" s="25"/>
      <c r="E797" s="25"/>
    </row>
    <row r="798" spans="2:5" ht="15.75">
      <c r="B798" s="26"/>
      <c r="C798" s="27"/>
      <c r="D798" s="28"/>
      <c r="E798" s="29"/>
    </row>
  </sheetData>
  <sheetProtection/>
  <mergeCells count="85">
    <mergeCell ref="A88:E88"/>
    <mergeCell ref="A68:E68"/>
    <mergeCell ref="K11:K12"/>
    <mergeCell ref="G11:G12"/>
    <mergeCell ref="J11:J12"/>
    <mergeCell ref="A57:E57"/>
    <mergeCell ref="A59:E59"/>
    <mergeCell ref="A45:E45"/>
    <mergeCell ref="A53:E53"/>
    <mergeCell ref="A55:E55"/>
    <mergeCell ref="A67:E67"/>
    <mergeCell ref="A46:E46"/>
    <mergeCell ref="A50:E50"/>
    <mergeCell ref="A69:E69"/>
    <mergeCell ref="A65:E65"/>
    <mergeCell ref="A186:E186"/>
    <mergeCell ref="A63:E63"/>
    <mergeCell ref="A73:E73"/>
    <mergeCell ref="A91:E91"/>
    <mergeCell ref="A93:E93"/>
    <mergeCell ref="A189:E189"/>
    <mergeCell ref="A49:E49"/>
    <mergeCell ref="A138:E138"/>
    <mergeCell ref="A71:E71"/>
    <mergeCell ref="A85:E85"/>
    <mergeCell ref="A103:E103"/>
    <mergeCell ref="A160:E160"/>
    <mergeCell ref="A172:E172"/>
    <mergeCell ref="A121:E121"/>
    <mergeCell ref="A61:E61"/>
    <mergeCell ref="A190:E190"/>
    <mergeCell ref="A141:E141"/>
    <mergeCell ref="A154:E154"/>
    <mergeCell ref="A171:E171"/>
    <mergeCell ref="A178:E178"/>
    <mergeCell ref="A181:E181"/>
    <mergeCell ref="A173:E173"/>
    <mergeCell ref="A148:E148"/>
    <mergeCell ref="A150:E150"/>
    <mergeCell ref="A161:E161"/>
    <mergeCell ref="A2:K2"/>
    <mergeCell ref="A3:K3"/>
    <mergeCell ref="A4:K4"/>
    <mergeCell ref="A5:K5"/>
    <mergeCell ref="F11:F12"/>
    <mergeCell ref="A123:E123"/>
    <mergeCell ref="A111:E111"/>
    <mergeCell ref="A110:E110"/>
    <mergeCell ref="A112:E112"/>
    <mergeCell ref="A122:E122"/>
    <mergeCell ref="A115:E115"/>
    <mergeCell ref="A118:E118"/>
    <mergeCell ref="A136:E136"/>
    <mergeCell ref="A139:E139"/>
    <mergeCell ref="A142:E142"/>
    <mergeCell ref="A132:E132"/>
    <mergeCell ref="F8:J8"/>
    <mergeCell ref="A9:K9"/>
    <mergeCell ref="A11:E12"/>
    <mergeCell ref="H11:H12"/>
    <mergeCell ref="I11:I12"/>
    <mergeCell ref="A42:E42"/>
    <mergeCell ref="A21:E21"/>
    <mergeCell ref="A20:E20"/>
    <mergeCell ref="A41:E41"/>
    <mergeCell ref="A188:E188"/>
    <mergeCell ref="A74:E74"/>
    <mergeCell ref="A86:E86"/>
    <mergeCell ref="A89:E89"/>
    <mergeCell ref="A108:E108"/>
    <mergeCell ref="A116:E116"/>
    <mergeCell ref="A177:E177"/>
    <mergeCell ref="A163:E163"/>
    <mergeCell ref="A97:E97"/>
    <mergeCell ref="A99:E99"/>
    <mergeCell ref="A95:E95"/>
    <mergeCell ref="A101:E101"/>
    <mergeCell ref="A180:E180"/>
    <mergeCell ref="A185:E185"/>
    <mergeCell ref="A105:E105"/>
    <mergeCell ref="A107:E107"/>
    <mergeCell ref="A119:E119"/>
    <mergeCell ref="A158:E158"/>
    <mergeCell ref="A152:E152"/>
    <mergeCell ref="A156:E156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2021-12-29T15:41:07Z</dcterms:modified>
  <cp:category/>
  <cp:version/>
  <cp:contentType/>
  <cp:contentStatus/>
</cp:coreProperties>
</file>