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<sst xmlns="http://schemas.openxmlformats.org/spreadsheetml/2006/main" count="590" uniqueCount="200">
  <si>
    <t>Код БК (ФКР-КЦСР-КБР-ЭКР)</t>
  </si>
  <si>
    <t>0102.</t>
  </si>
  <si>
    <t>6110000100</t>
  </si>
  <si>
    <t>121</t>
  </si>
  <si>
    <t>211</t>
  </si>
  <si>
    <t>213</t>
  </si>
  <si>
    <t>0104.</t>
  </si>
  <si>
    <t>6160000400</t>
  </si>
  <si>
    <t>244</t>
  </si>
  <si>
    <t>221</t>
  </si>
  <si>
    <t>223</t>
  </si>
  <si>
    <t>225</t>
  </si>
  <si>
    <t>226</t>
  </si>
  <si>
    <t>343</t>
  </si>
  <si>
    <t>346</t>
  </si>
  <si>
    <t>851</t>
  </si>
  <si>
    <t>291</t>
  </si>
  <si>
    <t>852</t>
  </si>
  <si>
    <t>853</t>
  </si>
  <si>
    <t>0107.</t>
  </si>
  <si>
    <t>6150000800</t>
  </si>
  <si>
    <t>880</t>
  </si>
  <si>
    <t>296</t>
  </si>
  <si>
    <t>0113.</t>
  </si>
  <si>
    <t>6180090010</t>
  </si>
  <si>
    <t>6190000401</t>
  </si>
  <si>
    <t>540</t>
  </si>
  <si>
    <t>251</t>
  </si>
  <si>
    <t>6120061010</t>
  </si>
  <si>
    <t>310</t>
  </si>
  <si>
    <t>6810010010</t>
  </si>
  <si>
    <t>6810010020</t>
  </si>
  <si>
    <t>6810010030</t>
  </si>
  <si>
    <t>6810010040</t>
  </si>
  <si>
    <t>6810010050</t>
  </si>
  <si>
    <t>6500000320</t>
  </si>
  <si>
    <t>321</t>
  </si>
  <si>
    <t>0203.</t>
  </si>
  <si>
    <t>6120051180</t>
  </si>
  <si>
    <t>0309.</t>
  </si>
  <si>
    <t>6210090020</t>
  </si>
  <si>
    <t>0310.</t>
  </si>
  <si>
    <t>6220090030</t>
  </si>
  <si>
    <t>0409.</t>
  </si>
  <si>
    <t>6830010010</t>
  </si>
  <si>
    <t>6830010020</t>
  </si>
  <si>
    <t>222</t>
  </si>
  <si>
    <t>344</t>
  </si>
  <si>
    <t>6830010030</t>
  </si>
  <si>
    <t>0412.</t>
  </si>
  <si>
    <t>6310090040</t>
  </si>
  <si>
    <t>0502.</t>
  </si>
  <si>
    <t>0503.</t>
  </si>
  <si>
    <t>6430090070</t>
  </si>
  <si>
    <t>6440090080</t>
  </si>
  <si>
    <t>0801.</t>
  </si>
  <si>
    <t>6510090090</t>
  </si>
  <si>
    <t>1001</t>
  </si>
  <si>
    <t>6610090100</t>
  </si>
  <si>
    <t>312</t>
  </si>
  <si>
    <t>264</t>
  </si>
  <si>
    <t>1102</t>
  </si>
  <si>
    <t>6710090110</t>
  </si>
  <si>
    <t>1301</t>
  </si>
  <si>
    <t>ВСЕГО</t>
  </si>
  <si>
    <t>266</t>
  </si>
  <si>
    <t>247</t>
  </si>
  <si>
    <t>6180090020</t>
  </si>
  <si>
    <t>129</t>
  </si>
  <si>
    <t>тел. 5-71-37</t>
  </si>
  <si>
    <t>Исполнитель: З.А. Дидичева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</si>
  <si>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</si>
  <si>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</si>
  <si>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</si>
  <si>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</si>
  <si>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</si>
  <si>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</si>
  <si>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</si>
  <si>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</si>
  <si>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</si>
  <si>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</si>
  <si>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</si>
  <si>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</si>
  <si>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Налоги, пошлины и сборы</t>
  </si>
  <si>
    <t>Иные выплаты текущего характера физическим лицам</t>
  </si>
  <si>
    <t>6180090030</t>
  </si>
  <si>
    <t>6180090040</t>
  </si>
  <si>
    <t>6180090050</t>
  </si>
  <si>
    <t>6180090060</t>
  </si>
  <si>
    <t>6180090070</t>
  </si>
  <si>
    <t>297</t>
  </si>
  <si>
    <t>Иные выплаты текущего характера организациям</t>
  </si>
  <si>
    <t>Перечисления другим бюджетам бюджетной системы Российской Федерации</t>
  </si>
  <si>
    <t>6200020010</t>
  </si>
  <si>
    <t>6810010080</t>
  </si>
  <si>
    <t>0113</t>
  </si>
  <si>
    <t>6810010090</t>
  </si>
  <si>
    <t>6840010050</t>
  </si>
  <si>
    <t>6840010060</t>
  </si>
  <si>
    <t>6840010070</t>
  </si>
  <si>
    <t>6840010080</t>
  </si>
  <si>
    <t>6840080500</t>
  </si>
  <si>
    <t>684F552430</t>
  </si>
  <si>
    <t>414</t>
  </si>
  <si>
    <t>349</t>
  </si>
  <si>
    <t>Пенсии, пособия, выплачиваемые работодателями, нанимателями бывшим работникам</t>
  </si>
  <si>
    <t>Увеличение стоимости прочих материальных запасов однократного применения</t>
  </si>
  <si>
    <t>Обслуживание внутреннего долга</t>
  </si>
  <si>
    <t>Администрация муниципального образования "Уляпское сельское поселение"</t>
  </si>
  <si>
    <t>Расходы по передаче полномочий  по внешнему муниципальному финансовому контролю</t>
  </si>
  <si>
    <t>Расходы  Осуществление первичного воинского учета на территориях, где отсутствуют военные комиссариаты</t>
  </si>
  <si>
    <t>ИТОГО: 0500</t>
  </si>
  <si>
    <t>ИТОГО: 0300</t>
  </si>
  <si>
    <t>ИТОГО: 0400</t>
  </si>
  <si>
    <t>Проведение строительного контроля при выполнении работ на объекте: «Установка водонапорной башни «Рожновского» с бурением артезианской скважины в а.Уляп, Красногвардейского района, Республики Адыгея»</t>
  </si>
  <si>
    <t>ИТОГО:0100</t>
  </si>
  <si>
    <t>Уточненный бюджет  на отчетную дату, руб.</t>
  </si>
  <si>
    <t>Остаток                     РУБ</t>
  </si>
  <si>
    <t>ПРОЕКТ</t>
  </si>
  <si>
    <t>Приложение №3</t>
  </si>
  <si>
    <t>К решению Совета народных депутатов муниципального</t>
  </si>
  <si>
    <t>образования «Уляпское сельское поселение»</t>
  </si>
  <si>
    <t>процент исполнения к уточненному плану</t>
  </si>
  <si>
    <t>0104</t>
  </si>
  <si>
    <t>611005549F</t>
  </si>
  <si>
    <t>6160080501</t>
  </si>
  <si>
    <t>0105</t>
  </si>
  <si>
    <t>Увеличение стоимости териальных запасов</t>
  </si>
  <si>
    <t>293</t>
  </si>
  <si>
    <t xml:space="preserve">Штрафы за нарушение законодательства о закупках и нарушение условий контрактов (договоров)
</t>
  </si>
  <si>
    <t>6180090080</t>
  </si>
  <si>
    <t>Глава муниципального  образования "Уляпское сельское поселение"</t>
  </si>
  <si>
    <t>Функционирование высшего должностного лица муниципального образования "Уляпкое сельское поселение"</t>
  </si>
  <si>
    <t>Расходы на обеспечение функций органов местного самоуправления</t>
  </si>
  <si>
    <t>Расходы на проведение выборов и референдумов</t>
  </si>
  <si>
    <t>Расходы на проведение выборов в представительные органы муниципального образования</t>
  </si>
  <si>
    <t>Расходы сельского поселения за счет субсидий из республиканского бюджета Республики Адыгея</t>
  </si>
  <si>
    <t>Расходы на осуществление государственных полномочий РА в сфере административных правоотношений</t>
  </si>
  <si>
    <t>Расходы на другие общегосударственные вопросы МО "Уляпское сельское поселение"</t>
  </si>
  <si>
    <t>ИТОГО:Руководство и управление в сфере установленных функций 0113 6180090000</t>
  </si>
  <si>
    <t>Расходы на выполнение других обязательств государства</t>
  </si>
  <si>
    <t>Реализация иных функций связанных с муниципальным управлением МО "Уляпское сельское поселение"</t>
  </si>
  <si>
    <t>Выплата единовременного поощрения муниципальным служащим администрации МО "Уляпское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</si>
  <si>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</si>
  <si>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ИТОГО:  0113</t>
  </si>
  <si>
    <t>Расходы сельского поселения за счет субсидий с федерального бюджета</t>
  </si>
  <si>
    <t>Обеспечение населения и торритории сельского поселения от чрезвычайных ситуаций МО "Уляпское сельское поселение"</t>
  </si>
  <si>
    <t>Обеспечение пожарной безопасности МО "Уляпское сельское поселение"</t>
  </si>
  <si>
    <t>ИТОГО: Дорожное хозяйство (дорожные фонды)       0409</t>
  </si>
  <si>
    <t xml:space="preserve">Разработка проекта зон санитарной охраны на водозаборных сооружениях
</t>
  </si>
  <si>
    <t>На реализацию мероприятий по строительству и реконструкции объектов, находящихся в муниципальной (государственной) собственности</t>
  </si>
  <si>
    <t>Строительство и реконструкция (модернизация) объектов питьевого водоснабжения</t>
  </si>
  <si>
    <t>ИТОГО: Обеспечение деятельности по благоустройство МО "Уляпское сельское поселение" 0503</t>
  </si>
  <si>
    <t>Расходы на организацию и содержание мест захоронения</t>
  </si>
  <si>
    <t xml:space="preserve">Расходы на прочие мероприятия по благоустройству городских округов и поселений </t>
  </si>
  <si>
    <t xml:space="preserve"> ИТОГО: Обеспечение деятельности по культуре МО "Уляпское сельское поселение" 0800</t>
  </si>
  <si>
    <t>Расходы на содержание памятников МО "Уляпское сельское поселение"</t>
  </si>
  <si>
    <t xml:space="preserve"> ИТОГО: Пенсионное обеспечение МО "Уляпское сельское поселение"     1000</t>
  </si>
  <si>
    <t>Расходы на доплату к пенсиям государственных служащих субъектов РФ и муниципальных служащих</t>
  </si>
  <si>
    <t xml:space="preserve">  ИТОГО: Физическая культура и спорт МО "Уляпское сельское поселение"  1100</t>
  </si>
  <si>
    <t>Мероприятия в области здравоохранения, спорта и физической культуры, туризма</t>
  </si>
  <si>
    <t>ИТОГО: Обслуживание государственного и муниципального долга МО "Уляпское сельское поселение"  1300</t>
  </si>
  <si>
    <t>Обслуживание государственного внутреннего и муниципального долга</t>
  </si>
  <si>
    <t>Ведомственная целевая программа обеспечения первичных мер пожарной безопасности в границах муниципального образования "уляпское сельское поселение" на 2019-2021 годы</t>
  </si>
  <si>
    <t>Ведомственная целевая программа о порядке участия в предупреждении и ликвидации последствий ГО и ЧС на ведомственной территории муниципального образования "Уляпское сельское поселение" на 2019-2021 годы.</t>
  </si>
  <si>
    <t xml:space="preserve">ИТОГО: Муниципальные программы МО "Уляпское сельское поселение"0113 </t>
  </si>
  <si>
    <t>ИТОГО: ПРОГРАММА "КОМПЛЕКСНОЕ РАЗВИТИЕ КОММУНАЛЬНОЙ ИНФРАСТРУКТУРЫ МО "УЛЯПСКОЕ СЕЛЬСКОЕ ПОСЕЛЕНИЕ" НА 2018-2027 ГГ.        0502</t>
  </si>
  <si>
    <t>Исполнение расходов бюджета муниципального образования  "Уляпское сельское поселение" за 1-е полугодие 2022 года по ведомственной структуре расходов бюджета</t>
  </si>
  <si>
    <t>Фактическое исполнение за январь - июнь 2021 года</t>
  </si>
  <si>
    <t>Бюджет, принятый СНД с/п на 2022год  (№32 от 20.12.2021  руб.</t>
  </si>
  <si>
    <t>Кассовое исполнение  за 2022год на отчетную дату                    руб.</t>
  </si>
  <si>
    <t>6190000402</t>
  </si>
  <si>
    <t>245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</si>
  <si>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2021-2023 годы</t>
  </si>
  <si>
    <t>ПРОГРАММА "Противодействие коррупции в муниципальном образовании "Уляпское сельское поселение" на 2022-2024 годы"</t>
  </si>
  <si>
    <t>Муниципальная программа по профилактике преступлений и правонарушений на 2020-2022гг.</t>
  </si>
  <si>
    <t>Программа военно-патриотическое воспитание молодежи МО "Уляпское сельское поселение" на 2021-2023 годы</t>
  </si>
  <si>
    <t>МУНИЦИПАЛЬНАЯ ПРОГРАММА "Формирование современной городской среды" на территории Уляпского сельского поселения на 2018-2022 годы"</t>
  </si>
  <si>
    <t>Программа энергосбережения и повышения энергетической эффективности муниципального образования "Уляпское сельское поселение" на 2021-2023 годы</t>
  </si>
  <si>
    <t>Муниципальная программа "Развитие малого и среднего предпринимательства на территории Уляпского сельского поселения на 2021-2023 годы"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</si>
  <si>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2020-2022 годы</t>
  </si>
  <si>
    <t>6810010110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</si>
  <si>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</si>
  <si>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</si>
  <si>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Паспортизация автомобильных дорог общего пользования местного значения</t>
  </si>
  <si>
    <t>Расходы на проведение кадастровых работ на земельных участках, отнесенных к собственности МО "Уляпское сельское поселения"</t>
  </si>
  <si>
    <t xml:space="preserve"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</t>
  </si>
  <si>
    <t xml:space="preserve">Муниципальная программа муниципального образования "Уляпское сельское поселение" "Чистая вода" на 2020-2022 годы. 
</t>
  </si>
  <si>
    <t>6810080501</t>
  </si>
  <si>
    <t>523</t>
  </si>
  <si>
    <t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(Строительство распределительного газопровода низкого давления по ул. Мира в с.Штурбино)</t>
  </si>
  <si>
    <t>6440060310</t>
  </si>
  <si>
    <t>243</t>
  </si>
  <si>
    <t>Расходы на прочие мероприятия по благоустройству городских округов и поселений</t>
  </si>
  <si>
    <t>6440080501</t>
  </si>
  <si>
    <t>1103</t>
  </si>
  <si>
    <t>1104</t>
  </si>
  <si>
    <t>345</t>
  </si>
  <si>
    <t xml:space="preserve"> </t>
  </si>
  <si>
    <t>№ 81 от  "31" августа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</si>
</sst>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0" fontId="60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1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4" fontId="60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49" fontId="61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49" fontId="61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4" fontId="4" fillId="0" borderId="16" xfId="0" applyNumberFormat="1" applyFont="1" applyFill="1" applyBorder="1" applyAlignment="1">
      <alignment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6" fillId="0" borderId="22" xfId="53" applyNumberFormat="1" applyFont="1" applyFill="1" applyBorder="1" applyAlignment="1">
      <alignment horizontal="right" vertical="center" wrapText="1"/>
      <protection/>
    </xf>
    <xf numFmtId="4" fontId="4" fillId="0" borderId="0" xfId="53" applyNumberFormat="1" applyFont="1" applyFill="1" applyBorder="1" applyAlignment="1">
      <alignment horizontal="right" vertical="center" wrapText="1"/>
      <protection/>
    </xf>
    <xf numFmtId="2" fontId="15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2" fontId="15" fillId="0" borderId="16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left" vertical="center" wrapText="1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49" fontId="6" fillId="0" borderId="21" xfId="0" applyNumberFormat="1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2" fontId="15" fillId="0" borderId="2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" fontId="8" fillId="0" borderId="15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horizontal="left" vertical="center" wrapText="1"/>
    </xf>
    <xf numFmtId="4" fontId="8" fillId="0" borderId="33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right" vertical="center" wrapText="1"/>
    </xf>
    <xf numFmtId="4" fontId="4" fillId="0" borderId="21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9"/>
  <sheetViews>
    <sheetView tabSelected="1" zoomScalePageLayoutView="0" workbookViewId="0" topLeftCell="A1">
      <selection activeCell="A5" sqref="A5:K5"/>
    </sheetView>
  </sheetViews>
  <sheetFormatPr defaultColWidth="9.140625" defaultRowHeight="15"/>
  <cols>
    <col min="1" max="1" width="28.28125" style="25" customWidth="1"/>
    <col min="2" max="2" width="5.140625" style="32" customWidth="1"/>
    <col min="3" max="3" width="10.8515625" style="33" customWidth="1"/>
    <col min="4" max="4" width="4.7109375" style="34" customWidth="1"/>
    <col min="5" max="5" width="5.00390625" style="35" customWidth="1"/>
    <col min="6" max="6" width="14.7109375" style="27" customWidth="1"/>
    <col min="7" max="7" width="15.140625" style="24" customWidth="1"/>
    <col min="8" max="8" width="14.57421875" style="24" customWidth="1"/>
    <col min="9" max="9" width="15.57421875" style="24" customWidth="1"/>
    <col min="10" max="10" width="15.421875" style="24" customWidth="1"/>
    <col min="11" max="11" width="14.421875" style="43" customWidth="1"/>
    <col min="12" max="16384" width="9.140625" style="15" customWidth="1"/>
  </cols>
  <sheetData>
    <row r="1" spans="1:14" ht="15">
      <c r="A1" s="45"/>
      <c r="B1" s="45"/>
      <c r="C1" s="46"/>
      <c r="D1" s="46"/>
      <c r="E1" s="47"/>
      <c r="F1" s="47"/>
      <c r="G1" s="46"/>
      <c r="H1" s="48"/>
      <c r="I1" s="48"/>
      <c r="J1" s="48"/>
      <c r="K1" s="46" t="s">
        <v>118</v>
      </c>
      <c r="L1" s="49"/>
      <c r="M1" s="49"/>
      <c r="N1" s="49"/>
    </row>
    <row r="2" spans="1:14" ht="15">
      <c r="A2" s="178" t="s">
        <v>119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50"/>
      <c r="M2" s="51"/>
      <c r="N2" s="51"/>
    </row>
    <row r="3" spans="1:14" ht="15" customHeight="1">
      <c r="A3" s="178" t="s">
        <v>120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50"/>
      <c r="M3" s="51"/>
      <c r="N3" s="51"/>
    </row>
    <row r="4" spans="1:14" ht="15">
      <c r="A4" s="178" t="s">
        <v>121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50"/>
      <c r="M4" s="51"/>
      <c r="N4" s="51"/>
    </row>
    <row r="5" spans="1:14" ht="15">
      <c r="A5" s="179" t="s">
        <v>199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50"/>
      <c r="M5" s="51"/>
      <c r="N5" s="51"/>
    </row>
    <row r="6" spans="1:14" ht="1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52"/>
      <c r="L6" s="50"/>
      <c r="M6" s="51"/>
      <c r="N6" s="51"/>
    </row>
    <row r="7" spans="1:14" ht="1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52"/>
      <c r="L7" s="50"/>
      <c r="M7" s="51"/>
      <c r="N7" s="51"/>
    </row>
    <row r="8" spans="1:11" ht="66" customHeight="1">
      <c r="A8" s="53"/>
      <c r="B8" s="53"/>
      <c r="C8" s="53"/>
      <c r="D8" s="53"/>
      <c r="E8" s="53"/>
      <c r="F8" s="189" t="s">
        <v>167</v>
      </c>
      <c r="G8" s="189"/>
      <c r="H8" s="189"/>
      <c r="I8" s="189"/>
      <c r="J8" s="189"/>
      <c r="K8" s="54"/>
    </row>
    <row r="9" spans="1:11" ht="15.7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1" s="17" customFormat="1" ht="15.75">
      <c r="A10" s="3"/>
      <c r="B10" s="37"/>
      <c r="C10" s="38"/>
      <c r="D10" s="38"/>
      <c r="E10" s="38"/>
      <c r="F10" s="36"/>
      <c r="G10" s="10"/>
      <c r="H10" s="16"/>
      <c r="I10" s="10"/>
      <c r="J10" s="10"/>
      <c r="K10" s="41"/>
    </row>
    <row r="11" spans="1:11" ht="24.75" customHeight="1">
      <c r="A11" s="180" t="s">
        <v>0</v>
      </c>
      <c r="B11" s="191"/>
      <c r="C11" s="191"/>
      <c r="D11" s="191"/>
      <c r="E11" s="192"/>
      <c r="F11" s="180" t="s">
        <v>168</v>
      </c>
      <c r="G11" s="152" t="s">
        <v>169</v>
      </c>
      <c r="H11" s="194" t="s">
        <v>116</v>
      </c>
      <c r="I11" s="196" t="s">
        <v>170</v>
      </c>
      <c r="J11" s="153" t="s">
        <v>117</v>
      </c>
      <c r="K11" s="150" t="s">
        <v>122</v>
      </c>
    </row>
    <row r="12" spans="1:11" ht="54" customHeight="1">
      <c r="A12" s="180"/>
      <c r="B12" s="180"/>
      <c r="C12" s="180"/>
      <c r="D12" s="180"/>
      <c r="E12" s="193"/>
      <c r="F12" s="180"/>
      <c r="G12" s="152"/>
      <c r="H12" s="195"/>
      <c r="I12" s="196"/>
      <c r="J12" s="154"/>
      <c r="K12" s="151"/>
    </row>
    <row r="13" spans="1:11" ht="11.25" customHeight="1">
      <c r="A13" s="4">
        <v>1</v>
      </c>
      <c r="B13" s="5">
        <v>2</v>
      </c>
      <c r="C13" s="6">
        <v>3</v>
      </c>
      <c r="D13" s="6">
        <v>4</v>
      </c>
      <c r="E13" s="39">
        <v>5</v>
      </c>
      <c r="F13" s="7"/>
      <c r="G13" s="9">
        <v>6</v>
      </c>
      <c r="H13" s="8">
        <v>7</v>
      </c>
      <c r="I13" s="8">
        <v>8</v>
      </c>
      <c r="J13" s="8">
        <v>9</v>
      </c>
      <c r="K13" s="1">
        <v>10</v>
      </c>
    </row>
    <row r="14" spans="1:11" ht="24.75" customHeight="1">
      <c r="A14" s="55" t="s">
        <v>71</v>
      </c>
      <c r="B14" s="56" t="s">
        <v>1</v>
      </c>
      <c r="C14" s="57" t="s">
        <v>2</v>
      </c>
      <c r="D14" s="57" t="s">
        <v>3</v>
      </c>
      <c r="E14" s="58" t="s">
        <v>4</v>
      </c>
      <c r="F14" s="61">
        <v>306270.01</v>
      </c>
      <c r="G14" s="60">
        <v>753918</v>
      </c>
      <c r="H14" s="44">
        <v>750418</v>
      </c>
      <c r="I14" s="61">
        <v>425884.3</v>
      </c>
      <c r="J14" s="62">
        <f>H14-I14</f>
        <v>324533.7</v>
      </c>
      <c r="K14" s="63">
        <f>I14/H14*100</f>
        <v>56.75294302641994</v>
      </c>
    </row>
    <row r="15" spans="1:11" ht="22.5" customHeight="1">
      <c r="A15" s="55" t="s">
        <v>73</v>
      </c>
      <c r="B15" s="56" t="s">
        <v>1</v>
      </c>
      <c r="C15" s="57" t="s">
        <v>2</v>
      </c>
      <c r="D15" s="57" t="s">
        <v>68</v>
      </c>
      <c r="E15" s="58" t="s">
        <v>5</v>
      </c>
      <c r="F15" s="65">
        <v>92493.54</v>
      </c>
      <c r="G15" s="64">
        <v>227684</v>
      </c>
      <c r="H15" s="65">
        <v>227684</v>
      </c>
      <c r="I15" s="65">
        <v>127409.05</v>
      </c>
      <c r="J15" s="65">
        <f>H15-I15</f>
        <v>100274.95</v>
      </c>
      <c r="K15" s="63">
        <f>I15/H15*100</f>
        <v>55.95871910191318</v>
      </c>
    </row>
    <row r="16" spans="1:11" ht="24.75" customHeight="1" hidden="1">
      <c r="A16" s="55" t="s">
        <v>71</v>
      </c>
      <c r="B16" s="56" t="s">
        <v>1</v>
      </c>
      <c r="C16" s="56" t="s">
        <v>124</v>
      </c>
      <c r="D16" s="56" t="s">
        <v>3</v>
      </c>
      <c r="E16" s="56" t="s">
        <v>4</v>
      </c>
      <c r="F16" s="65">
        <v>0</v>
      </c>
      <c r="G16" s="64">
        <v>0</v>
      </c>
      <c r="H16" s="65">
        <v>0</v>
      </c>
      <c r="I16" s="65">
        <v>0</v>
      </c>
      <c r="J16" s="44">
        <v>0</v>
      </c>
      <c r="K16" s="66">
        <v>0</v>
      </c>
    </row>
    <row r="17" spans="1:11" ht="24.75" customHeight="1" hidden="1">
      <c r="A17" s="55" t="s">
        <v>73</v>
      </c>
      <c r="B17" s="56" t="s">
        <v>1</v>
      </c>
      <c r="C17" s="56" t="s">
        <v>124</v>
      </c>
      <c r="D17" s="56" t="s">
        <v>68</v>
      </c>
      <c r="E17" s="56" t="s">
        <v>5</v>
      </c>
      <c r="F17" s="65">
        <v>0</v>
      </c>
      <c r="G17" s="64">
        <v>0</v>
      </c>
      <c r="H17" s="65">
        <v>0</v>
      </c>
      <c r="I17" s="65">
        <v>0</v>
      </c>
      <c r="J17" s="44">
        <v>0</v>
      </c>
      <c r="K17" s="66">
        <v>0</v>
      </c>
    </row>
    <row r="18" spans="1:11" s="18" customFormat="1" ht="35.25" customHeight="1">
      <c r="A18" s="155" t="s">
        <v>131</v>
      </c>
      <c r="B18" s="156"/>
      <c r="C18" s="156"/>
      <c r="D18" s="156"/>
      <c r="E18" s="186"/>
      <c r="F18" s="68">
        <f>SUM(F14:F15)</f>
        <v>398763.55</v>
      </c>
      <c r="G18" s="67">
        <f>SUM(G14:G15)</f>
        <v>981602</v>
      </c>
      <c r="H18" s="68">
        <f>SUM(H14:H15)</f>
        <v>978102</v>
      </c>
      <c r="I18" s="68">
        <f>SUM(I14:I15)</f>
        <v>553293.35</v>
      </c>
      <c r="J18" s="69">
        <f>SUM(J14:J15)</f>
        <v>424808.65</v>
      </c>
      <c r="K18" s="70">
        <f>I18/H18*100</f>
        <v>56.56806243111659</v>
      </c>
    </row>
    <row r="19" spans="1:11" s="18" customFormat="1" ht="44.25" customHeight="1">
      <c r="A19" s="185" t="s">
        <v>132</v>
      </c>
      <c r="B19" s="175"/>
      <c r="C19" s="175"/>
      <c r="D19" s="175"/>
      <c r="E19" s="175"/>
      <c r="F19" s="71">
        <v>398763.55</v>
      </c>
      <c r="G19" s="71">
        <f>G18</f>
        <v>981602</v>
      </c>
      <c r="H19" s="71">
        <f>H18</f>
        <v>978102</v>
      </c>
      <c r="I19" s="71">
        <f>I18</f>
        <v>553293.35</v>
      </c>
      <c r="J19" s="71">
        <f>J18</f>
        <v>424808.65</v>
      </c>
      <c r="K19" s="72">
        <f>I19/H19*100</f>
        <v>56.56806243111659</v>
      </c>
    </row>
    <row r="20" spans="1:11" ht="24.75" customHeight="1">
      <c r="A20" s="55" t="s">
        <v>71</v>
      </c>
      <c r="B20" s="56" t="s">
        <v>6</v>
      </c>
      <c r="C20" s="57" t="s">
        <v>7</v>
      </c>
      <c r="D20" s="57" t="s">
        <v>3</v>
      </c>
      <c r="E20" s="58" t="s">
        <v>4</v>
      </c>
      <c r="F20" s="44">
        <v>1140757.79</v>
      </c>
      <c r="G20" s="73">
        <v>2407407</v>
      </c>
      <c r="H20" s="74">
        <v>2406018</v>
      </c>
      <c r="I20" s="44">
        <v>1124930.21</v>
      </c>
      <c r="J20" s="44">
        <f aca="true" t="shared" si="0" ref="J20:J35">H20-I20</f>
        <v>1281087.79</v>
      </c>
      <c r="K20" s="66">
        <f>I20/H20*100</f>
        <v>46.75485428621066</v>
      </c>
    </row>
    <row r="21" spans="1:11" ht="24.75" customHeight="1">
      <c r="A21" s="55" t="s">
        <v>72</v>
      </c>
      <c r="B21" s="56" t="s">
        <v>6</v>
      </c>
      <c r="C21" s="57" t="s">
        <v>7</v>
      </c>
      <c r="D21" s="57" t="s">
        <v>3</v>
      </c>
      <c r="E21" s="58" t="s">
        <v>65</v>
      </c>
      <c r="F21" s="65">
        <v>1261.68</v>
      </c>
      <c r="G21" s="75">
        <v>0</v>
      </c>
      <c r="H21" s="76">
        <v>1389</v>
      </c>
      <c r="I21" s="65">
        <v>1389</v>
      </c>
      <c r="J21" s="65">
        <f t="shared" si="0"/>
        <v>0</v>
      </c>
      <c r="K21" s="63">
        <f>I21/H21*100</f>
        <v>100</v>
      </c>
    </row>
    <row r="22" spans="1:11" ht="22.5" customHeight="1">
      <c r="A22" s="55" t="s">
        <v>73</v>
      </c>
      <c r="B22" s="56" t="s">
        <v>6</v>
      </c>
      <c r="C22" s="57" t="s">
        <v>7</v>
      </c>
      <c r="D22" s="57" t="s">
        <v>68</v>
      </c>
      <c r="E22" s="58" t="s">
        <v>5</v>
      </c>
      <c r="F22" s="65">
        <v>339476.81</v>
      </c>
      <c r="G22" s="75">
        <v>727037</v>
      </c>
      <c r="H22" s="76">
        <v>727037</v>
      </c>
      <c r="I22" s="65">
        <v>327632.96</v>
      </c>
      <c r="J22" s="65">
        <f t="shared" si="0"/>
        <v>399404.04</v>
      </c>
      <c r="K22" s="63">
        <f>I22/H22*100</f>
        <v>45.0641384138634</v>
      </c>
    </row>
    <row r="23" spans="1:11" ht="24.75" customHeight="1" hidden="1">
      <c r="A23" s="55" t="s">
        <v>71</v>
      </c>
      <c r="B23" s="56" t="s">
        <v>123</v>
      </c>
      <c r="C23" s="56" t="s">
        <v>124</v>
      </c>
      <c r="D23" s="57" t="s">
        <v>3</v>
      </c>
      <c r="E23" s="58" t="s">
        <v>4</v>
      </c>
      <c r="F23" s="65">
        <v>0</v>
      </c>
      <c r="G23" s="75">
        <v>0</v>
      </c>
      <c r="H23" s="76">
        <v>0</v>
      </c>
      <c r="I23" s="65">
        <v>0</v>
      </c>
      <c r="J23" s="44">
        <v>0</v>
      </c>
      <c r="K23" s="66">
        <v>0</v>
      </c>
    </row>
    <row r="24" spans="1:11" ht="24.75" customHeight="1" hidden="1">
      <c r="A24" s="55" t="s">
        <v>73</v>
      </c>
      <c r="B24" s="56" t="s">
        <v>6</v>
      </c>
      <c r="C24" s="56" t="s">
        <v>124</v>
      </c>
      <c r="D24" s="57" t="s">
        <v>68</v>
      </c>
      <c r="E24" s="58" t="s">
        <v>5</v>
      </c>
      <c r="F24" s="65">
        <v>0</v>
      </c>
      <c r="G24" s="75">
        <v>0</v>
      </c>
      <c r="H24" s="76">
        <v>0</v>
      </c>
      <c r="I24" s="65">
        <v>0</v>
      </c>
      <c r="J24" s="44">
        <v>0</v>
      </c>
      <c r="K24" s="66">
        <v>0</v>
      </c>
    </row>
    <row r="25" spans="1:11" ht="24.75" customHeight="1" hidden="1">
      <c r="A25" s="55" t="s">
        <v>71</v>
      </c>
      <c r="B25" s="56" t="s">
        <v>126</v>
      </c>
      <c r="C25" s="57" t="s">
        <v>125</v>
      </c>
      <c r="D25" s="57" t="s">
        <v>3</v>
      </c>
      <c r="E25" s="58" t="s">
        <v>4</v>
      </c>
      <c r="F25" s="65">
        <v>0</v>
      </c>
      <c r="G25" s="75">
        <v>0</v>
      </c>
      <c r="H25" s="76">
        <v>0</v>
      </c>
      <c r="I25" s="65">
        <v>0</v>
      </c>
      <c r="J25" s="44">
        <v>0</v>
      </c>
      <c r="K25" s="66">
        <v>0</v>
      </c>
    </row>
    <row r="26" spans="1:11" ht="24.75" customHeight="1" hidden="1">
      <c r="A26" s="55" t="s">
        <v>73</v>
      </c>
      <c r="B26" s="56" t="s">
        <v>6</v>
      </c>
      <c r="C26" s="57" t="s">
        <v>125</v>
      </c>
      <c r="D26" s="57" t="s">
        <v>68</v>
      </c>
      <c r="E26" s="58" t="s">
        <v>5</v>
      </c>
      <c r="F26" s="65">
        <v>0</v>
      </c>
      <c r="G26" s="75">
        <v>0</v>
      </c>
      <c r="H26" s="76">
        <v>0</v>
      </c>
      <c r="I26" s="65">
        <v>0</v>
      </c>
      <c r="J26" s="44">
        <v>0</v>
      </c>
      <c r="K26" s="66">
        <v>0</v>
      </c>
    </row>
    <row r="27" spans="1:11" ht="24.75" customHeight="1">
      <c r="A27" s="55" t="s">
        <v>74</v>
      </c>
      <c r="B27" s="56" t="s">
        <v>6</v>
      </c>
      <c r="C27" s="57" t="s">
        <v>7</v>
      </c>
      <c r="D27" s="57" t="s">
        <v>8</v>
      </c>
      <c r="E27" s="58" t="s">
        <v>9</v>
      </c>
      <c r="F27" s="65">
        <v>46253.7</v>
      </c>
      <c r="G27" s="75">
        <v>66000</v>
      </c>
      <c r="H27" s="76">
        <v>80000</v>
      </c>
      <c r="I27" s="65">
        <v>44369.41</v>
      </c>
      <c r="J27" s="44">
        <f t="shared" si="0"/>
        <v>35630.59</v>
      </c>
      <c r="K27" s="66">
        <f>I27/H27*100</f>
        <v>55.4617625</v>
      </c>
    </row>
    <row r="28" spans="1:11" ht="24.75" customHeight="1">
      <c r="A28" s="55" t="s">
        <v>76</v>
      </c>
      <c r="B28" s="56" t="s">
        <v>6</v>
      </c>
      <c r="C28" s="57" t="s">
        <v>7</v>
      </c>
      <c r="D28" s="57" t="s">
        <v>8</v>
      </c>
      <c r="E28" s="58" t="s">
        <v>10</v>
      </c>
      <c r="F28" s="65">
        <v>0</v>
      </c>
      <c r="G28" s="75">
        <v>0</v>
      </c>
      <c r="H28" s="76">
        <v>0</v>
      </c>
      <c r="I28" s="65">
        <v>0</v>
      </c>
      <c r="J28" s="44">
        <v>0</v>
      </c>
      <c r="K28" s="66">
        <v>0</v>
      </c>
    </row>
    <row r="29" spans="1:11" ht="24.75" customHeight="1">
      <c r="A29" s="55" t="s">
        <v>77</v>
      </c>
      <c r="B29" s="56" t="s">
        <v>6</v>
      </c>
      <c r="C29" s="57" t="s">
        <v>7</v>
      </c>
      <c r="D29" s="57" t="s">
        <v>8</v>
      </c>
      <c r="E29" s="58" t="s">
        <v>11</v>
      </c>
      <c r="F29" s="65">
        <v>0</v>
      </c>
      <c r="G29" s="75">
        <v>0</v>
      </c>
      <c r="H29" s="76">
        <v>0</v>
      </c>
      <c r="I29" s="65">
        <v>0</v>
      </c>
      <c r="J29" s="44">
        <f t="shared" si="0"/>
        <v>0</v>
      </c>
      <c r="K29" s="66" t="e">
        <f>I29/H29*100</f>
        <v>#DIV/0!</v>
      </c>
    </row>
    <row r="30" spans="1:11" ht="27.75" customHeight="1">
      <c r="A30" s="77" t="s">
        <v>78</v>
      </c>
      <c r="B30" s="78" t="s">
        <v>6</v>
      </c>
      <c r="C30" s="79" t="s">
        <v>7</v>
      </c>
      <c r="D30" s="57" t="s">
        <v>8</v>
      </c>
      <c r="E30" s="58" t="s">
        <v>12</v>
      </c>
      <c r="F30" s="65">
        <v>19900</v>
      </c>
      <c r="G30" s="80">
        <v>0</v>
      </c>
      <c r="H30" s="81">
        <v>18000</v>
      </c>
      <c r="I30" s="65">
        <v>18000</v>
      </c>
      <c r="J30" s="44">
        <f t="shared" si="0"/>
        <v>0</v>
      </c>
      <c r="K30" s="66">
        <f>I30/H30*100</f>
        <v>100</v>
      </c>
    </row>
    <row r="31" spans="1:11" ht="24.75" customHeight="1">
      <c r="A31" s="55" t="s">
        <v>80</v>
      </c>
      <c r="B31" s="56" t="s">
        <v>6</v>
      </c>
      <c r="C31" s="57" t="s">
        <v>7</v>
      </c>
      <c r="D31" s="57" t="s">
        <v>8</v>
      </c>
      <c r="E31" s="58" t="s">
        <v>13</v>
      </c>
      <c r="F31" s="65">
        <v>130000</v>
      </c>
      <c r="G31" s="75">
        <v>210000</v>
      </c>
      <c r="H31" s="76">
        <v>143000</v>
      </c>
      <c r="I31" s="65">
        <v>143000</v>
      </c>
      <c r="J31" s="44">
        <f t="shared" si="0"/>
        <v>0</v>
      </c>
      <c r="K31" s="66">
        <f>I31/H31*100</f>
        <v>100</v>
      </c>
    </row>
    <row r="32" spans="1:11" ht="24.75" customHeight="1">
      <c r="A32" s="55" t="s">
        <v>127</v>
      </c>
      <c r="B32" s="56" t="s">
        <v>6</v>
      </c>
      <c r="C32" s="57" t="s">
        <v>7</v>
      </c>
      <c r="D32" s="57" t="s">
        <v>8</v>
      </c>
      <c r="E32" s="58" t="s">
        <v>14</v>
      </c>
      <c r="F32" s="65">
        <v>0</v>
      </c>
      <c r="G32" s="75">
        <v>10000</v>
      </c>
      <c r="H32" s="76">
        <v>49000</v>
      </c>
      <c r="I32" s="65">
        <v>37679.74</v>
      </c>
      <c r="J32" s="44">
        <v>0</v>
      </c>
      <c r="K32" s="66">
        <v>0</v>
      </c>
    </row>
    <row r="33" spans="1:11" ht="24.75" customHeight="1">
      <c r="A33" s="55" t="s">
        <v>76</v>
      </c>
      <c r="B33" s="56" t="s">
        <v>6</v>
      </c>
      <c r="C33" s="57" t="s">
        <v>7</v>
      </c>
      <c r="D33" s="57" t="s">
        <v>66</v>
      </c>
      <c r="E33" s="58" t="s">
        <v>10</v>
      </c>
      <c r="F33" s="65">
        <v>44000</v>
      </c>
      <c r="G33" s="75">
        <v>0</v>
      </c>
      <c r="H33" s="76">
        <v>0</v>
      </c>
      <c r="I33" s="65">
        <v>0</v>
      </c>
      <c r="J33" s="44">
        <f t="shared" si="0"/>
        <v>0</v>
      </c>
      <c r="K33" s="66" t="e">
        <f>I33/H33*100</f>
        <v>#DIV/0!</v>
      </c>
    </row>
    <row r="34" spans="1:11" ht="24.75" customHeight="1">
      <c r="A34" s="55" t="s">
        <v>83</v>
      </c>
      <c r="B34" s="56" t="s">
        <v>6</v>
      </c>
      <c r="C34" s="57" t="s">
        <v>7</v>
      </c>
      <c r="D34" s="57" t="s">
        <v>17</v>
      </c>
      <c r="E34" s="58" t="s">
        <v>16</v>
      </c>
      <c r="F34" s="65">
        <v>3965</v>
      </c>
      <c r="G34" s="75">
        <v>4000</v>
      </c>
      <c r="H34" s="76">
        <v>0</v>
      </c>
      <c r="I34" s="65">
        <v>0</v>
      </c>
      <c r="J34" s="44">
        <f t="shared" si="0"/>
        <v>0</v>
      </c>
      <c r="K34" s="66" t="e">
        <f>I34/H34*100</f>
        <v>#DIV/0!</v>
      </c>
    </row>
    <row r="35" spans="1:11" ht="22.5" customHeight="1">
      <c r="A35" s="55" t="s">
        <v>83</v>
      </c>
      <c r="B35" s="56" t="s">
        <v>6</v>
      </c>
      <c r="C35" s="57" t="s">
        <v>7</v>
      </c>
      <c r="D35" s="57" t="s">
        <v>18</v>
      </c>
      <c r="E35" s="58" t="s">
        <v>16</v>
      </c>
      <c r="F35" s="76">
        <v>34.09</v>
      </c>
      <c r="G35" s="75">
        <v>0</v>
      </c>
      <c r="H35" s="76">
        <v>0</v>
      </c>
      <c r="I35" s="76">
        <v>0</v>
      </c>
      <c r="J35" s="74">
        <f t="shared" si="0"/>
        <v>0</v>
      </c>
      <c r="K35" s="66" t="e">
        <f>I35/H35*100</f>
        <v>#DIV/0!</v>
      </c>
    </row>
    <row r="36" spans="1:11" ht="38.25" customHeight="1">
      <c r="A36" s="82" t="s">
        <v>129</v>
      </c>
      <c r="B36" s="56" t="s">
        <v>6</v>
      </c>
      <c r="C36" s="57" t="s">
        <v>7</v>
      </c>
      <c r="D36" s="57" t="s">
        <v>18</v>
      </c>
      <c r="E36" s="56" t="s">
        <v>128</v>
      </c>
      <c r="F36" s="76">
        <v>0</v>
      </c>
      <c r="G36" s="75">
        <v>0</v>
      </c>
      <c r="H36" s="76">
        <v>0</v>
      </c>
      <c r="I36" s="76">
        <v>0</v>
      </c>
      <c r="J36" s="74">
        <v>0</v>
      </c>
      <c r="K36" s="66">
        <v>0</v>
      </c>
    </row>
    <row r="37" spans="1:11" s="19" customFormat="1" ht="33" customHeight="1">
      <c r="A37" s="155" t="s">
        <v>133</v>
      </c>
      <c r="B37" s="156"/>
      <c r="C37" s="156"/>
      <c r="D37" s="156"/>
      <c r="E37" s="186"/>
      <c r="F37" s="68">
        <f>SUM(F20:F36)</f>
        <v>1725649.07</v>
      </c>
      <c r="G37" s="67">
        <f>SUM(G20:G36)</f>
        <v>3424444</v>
      </c>
      <c r="H37" s="68">
        <f>SUM(H20:H36)</f>
        <v>3424444</v>
      </c>
      <c r="I37" s="68">
        <f>SUM(I20:I36)</f>
        <v>1697001.3199999998</v>
      </c>
      <c r="J37" s="69">
        <f>SUM(J20:J35)</f>
        <v>1716122.4200000002</v>
      </c>
      <c r="K37" s="70">
        <f aca="true" t="shared" si="1" ref="K37:K61">I37/H37*100</f>
        <v>49.555528430308684</v>
      </c>
    </row>
    <row r="38" spans="1:11" s="19" customFormat="1" ht="38.25" customHeight="1">
      <c r="A38" s="184" t="s">
        <v>108</v>
      </c>
      <c r="B38" s="143"/>
      <c r="C38" s="143"/>
      <c r="D38" s="143"/>
      <c r="E38" s="143"/>
      <c r="F38" s="83">
        <f>F37</f>
        <v>1725649.07</v>
      </c>
      <c r="G38" s="83">
        <f>G37</f>
        <v>3424444</v>
      </c>
      <c r="H38" s="83">
        <f>H37</f>
        <v>3424444</v>
      </c>
      <c r="I38" s="83">
        <f>I37</f>
        <v>1697001.3199999998</v>
      </c>
      <c r="J38" s="83">
        <f>J37</f>
        <v>1716122.4200000002</v>
      </c>
      <c r="K38" s="72" t="s">
        <v>198</v>
      </c>
    </row>
    <row r="39" spans="1:11" s="19" customFormat="1" ht="24.75" customHeight="1">
      <c r="A39" s="84" t="s">
        <v>84</v>
      </c>
      <c r="B39" s="85" t="s">
        <v>19</v>
      </c>
      <c r="C39" s="86" t="s">
        <v>20</v>
      </c>
      <c r="D39" s="86" t="s">
        <v>21</v>
      </c>
      <c r="E39" s="87" t="s">
        <v>22</v>
      </c>
      <c r="F39" s="44">
        <v>0</v>
      </c>
      <c r="G39" s="60">
        <v>0</v>
      </c>
      <c r="H39" s="44">
        <v>0</v>
      </c>
      <c r="I39" s="44">
        <v>0</v>
      </c>
      <c r="J39" s="44">
        <f>H39-I39</f>
        <v>0</v>
      </c>
      <c r="K39" s="66" t="e">
        <f t="shared" si="1"/>
        <v>#DIV/0!</v>
      </c>
    </row>
    <row r="40" spans="1:11" ht="24.75" customHeight="1">
      <c r="A40" s="55" t="s">
        <v>91</v>
      </c>
      <c r="B40" s="56" t="s">
        <v>19</v>
      </c>
      <c r="C40" s="57" t="s">
        <v>20</v>
      </c>
      <c r="D40" s="57" t="s">
        <v>21</v>
      </c>
      <c r="E40" s="58" t="s">
        <v>90</v>
      </c>
      <c r="F40" s="89">
        <v>0</v>
      </c>
      <c r="G40" s="88">
        <v>0</v>
      </c>
      <c r="H40" s="89">
        <v>0</v>
      </c>
      <c r="I40" s="89">
        <v>0</v>
      </c>
      <c r="J40" s="90">
        <f>H40-I40</f>
        <v>0</v>
      </c>
      <c r="K40" s="91" t="e">
        <f t="shared" si="1"/>
        <v>#DIV/0!</v>
      </c>
    </row>
    <row r="41" spans="1:11" s="19" customFormat="1" ht="45" customHeight="1">
      <c r="A41" s="146" t="s">
        <v>135</v>
      </c>
      <c r="B41" s="147"/>
      <c r="C41" s="147"/>
      <c r="D41" s="147"/>
      <c r="E41" s="147"/>
      <c r="F41" s="71">
        <f aca="true" t="shared" si="2" ref="F41:J42">SUM(F39:F40)</f>
        <v>0</v>
      </c>
      <c r="G41" s="71">
        <f t="shared" si="2"/>
        <v>0</v>
      </c>
      <c r="H41" s="71">
        <f t="shared" si="2"/>
        <v>0</v>
      </c>
      <c r="I41" s="71">
        <f t="shared" si="2"/>
        <v>0</v>
      </c>
      <c r="J41" s="71">
        <f t="shared" si="2"/>
        <v>0</v>
      </c>
      <c r="K41" s="72" t="e">
        <f t="shared" si="1"/>
        <v>#DIV/0!</v>
      </c>
    </row>
    <row r="42" spans="1:11" s="19" customFormat="1" ht="25.5" customHeight="1">
      <c r="A42" s="142" t="s">
        <v>134</v>
      </c>
      <c r="B42" s="143"/>
      <c r="C42" s="143"/>
      <c r="D42" s="143"/>
      <c r="E42" s="157"/>
      <c r="F42" s="71">
        <f t="shared" si="2"/>
        <v>0</v>
      </c>
      <c r="G42" s="71">
        <f t="shared" si="2"/>
        <v>0</v>
      </c>
      <c r="H42" s="71">
        <f t="shared" si="2"/>
        <v>0</v>
      </c>
      <c r="I42" s="71">
        <f t="shared" si="2"/>
        <v>0</v>
      </c>
      <c r="J42" s="71">
        <f t="shared" si="2"/>
        <v>0</v>
      </c>
      <c r="K42" s="72" t="e">
        <f>I42/H42*100</f>
        <v>#DIV/0!</v>
      </c>
    </row>
    <row r="43" spans="1:11" s="19" customFormat="1" ht="24.75" customHeight="1">
      <c r="A43" s="84" t="s">
        <v>74</v>
      </c>
      <c r="B43" s="92" t="s">
        <v>23</v>
      </c>
      <c r="C43" s="93" t="s">
        <v>28</v>
      </c>
      <c r="D43" s="93" t="s">
        <v>8</v>
      </c>
      <c r="E43" s="94" t="s">
        <v>9</v>
      </c>
      <c r="F43" s="44">
        <v>0</v>
      </c>
      <c r="G43" s="60">
        <v>33000</v>
      </c>
      <c r="H43" s="44">
        <v>33000</v>
      </c>
      <c r="I43" s="44">
        <v>6500</v>
      </c>
      <c r="J43" s="44">
        <f>H43-I43</f>
        <v>26500</v>
      </c>
      <c r="K43" s="42">
        <f t="shared" si="1"/>
        <v>19.696969696969695</v>
      </c>
    </row>
    <row r="44" spans="1:11" s="19" customFormat="1" ht="28.5" customHeight="1">
      <c r="A44" s="95" t="s">
        <v>82</v>
      </c>
      <c r="B44" s="96" t="s">
        <v>23</v>
      </c>
      <c r="C44" s="97" t="s">
        <v>28</v>
      </c>
      <c r="D44" s="97" t="s">
        <v>8</v>
      </c>
      <c r="E44" s="98">
        <v>346</v>
      </c>
      <c r="F44" s="65">
        <v>0</v>
      </c>
      <c r="G44" s="64">
        <v>0</v>
      </c>
      <c r="H44" s="65">
        <v>0</v>
      </c>
      <c r="I44" s="65">
        <v>0</v>
      </c>
      <c r="J44" s="44">
        <f>H44-I44</f>
        <v>0</v>
      </c>
      <c r="K44" s="66" t="e">
        <f t="shared" si="1"/>
        <v>#DIV/0!</v>
      </c>
    </row>
    <row r="45" spans="1:11" s="19" customFormat="1" ht="41.25" customHeight="1">
      <c r="A45" s="174" t="s">
        <v>137</v>
      </c>
      <c r="B45" s="175"/>
      <c r="C45" s="175"/>
      <c r="D45" s="175"/>
      <c r="E45" s="175"/>
      <c r="F45" s="68">
        <f>SUM(F43:F44)</f>
        <v>0</v>
      </c>
      <c r="G45" s="67">
        <f>SUM(G43:G44)</f>
        <v>33000</v>
      </c>
      <c r="H45" s="68">
        <f>SUM(H43:H44)</f>
        <v>33000</v>
      </c>
      <c r="I45" s="68">
        <f>SUM(I43:I44)</f>
        <v>6500</v>
      </c>
      <c r="J45" s="69">
        <f>SUM(J43:J44)</f>
        <v>26500</v>
      </c>
      <c r="K45" s="70">
        <f t="shared" si="1"/>
        <v>19.696969696969695</v>
      </c>
    </row>
    <row r="46" spans="1:11" s="19" customFormat="1" ht="39.75" customHeight="1">
      <c r="A46" s="142" t="s">
        <v>136</v>
      </c>
      <c r="B46" s="143"/>
      <c r="C46" s="143"/>
      <c r="D46" s="143"/>
      <c r="E46" s="143"/>
      <c r="F46" s="71">
        <f>SUM(F44:F45)</f>
        <v>0</v>
      </c>
      <c r="G46" s="71">
        <v>33000</v>
      </c>
      <c r="H46" s="71">
        <v>33000</v>
      </c>
      <c r="I46" s="71">
        <f>SUM(I44:I45)</f>
        <v>6500</v>
      </c>
      <c r="J46" s="71">
        <v>33000</v>
      </c>
      <c r="K46" s="72">
        <f>I46/H46*100</f>
        <v>19.696969696969695</v>
      </c>
    </row>
    <row r="47" spans="1:11" ht="24.75" customHeight="1">
      <c r="A47" s="99" t="s">
        <v>83</v>
      </c>
      <c r="B47" s="100" t="s">
        <v>23</v>
      </c>
      <c r="C47" s="86" t="s">
        <v>24</v>
      </c>
      <c r="D47" s="86" t="s">
        <v>15</v>
      </c>
      <c r="E47" s="87" t="s">
        <v>16</v>
      </c>
      <c r="F47" s="44">
        <v>19222</v>
      </c>
      <c r="G47" s="60">
        <v>38000</v>
      </c>
      <c r="H47" s="44">
        <v>38000</v>
      </c>
      <c r="I47" s="44">
        <v>18401.27</v>
      </c>
      <c r="J47" s="44">
        <f>H47-I47</f>
        <v>19598.73</v>
      </c>
      <c r="K47" s="66">
        <f t="shared" si="1"/>
        <v>48.42439473684211</v>
      </c>
    </row>
    <row r="48" spans="1:11" ht="24.75" customHeight="1">
      <c r="A48" s="99" t="s">
        <v>83</v>
      </c>
      <c r="B48" s="78" t="s">
        <v>23</v>
      </c>
      <c r="C48" s="57" t="s">
        <v>24</v>
      </c>
      <c r="D48" s="57" t="s">
        <v>18</v>
      </c>
      <c r="E48" s="58" t="s">
        <v>16</v>
      </c>
      <c r="F48" s="65">
        <v>0</v>
      </c>
      <c r="G48" s="64">
        <v>0</v>
      </c>
      <c r="H48" s="65">
        <v>0</v>
      </c>
      <c r="I48" s="65">
        <v>0</v>
      </c>
      <c r="J48" s="44">
        <f>H48-I48</f>
        <v>0</v>
      </c>
      <c r="K48" s="66" t="e">
        <f t="shared" si="1"/>
        <v>#DIV/0!</v>
      </c>
    </row>
    <row r="49" spans="1:11" ht="28.5" customHeight="1">
      <c r="A49" s="158" t="s">
        <v>140</v>
      </c>
      <c r="B49" s="159"/>
      <c r="C49" s="159"/>
      <c r="D49" s="159"/>
      <c r="E49" s="159"/>
      <c r="F49" s="102">
        <f>SUM(F47:F48)</f>
        <v>19222</v>
      </c>
      <c r="G49" s="101">
        <f>SUM(G47:G48)</f>
        <v>38000</v>
      </c>
      <c r="H49" s="102">
        <f>SUM(H47:H48)</f>
        <v>38000</v>
      </c>
      <c r="I49" s="102">
        <f>SUM(I47:I48)</f>
        <v>18401.27</v>
      </c>
      <c r="J49" s="103">
        <f>SUM(J47:J48)</f>
        <v>19598.73</v>
      </c>
      <c r="K49" s="66">
        <f t="shared" si="1"/>
        <v>48.42439473684211</v>
      </c>
    </row>
    <row r="50" spans="1:11" ht="24.75" customHeight="1">
      <c r="A50" s="55" t="s">
        <v>78</v>
      </c>
      <c r="B50" s="56" t="s">
        <v>23</v>
      </c>
      <c r="C50" s="57" t="s">
        <v>67</v>
      </c>
      <c r="D50" s="57" t="s">
        <v>8</v>
      </c>
      <c r="E50" s="58" t="s">
        <v>12</v>
      </c>
      <c r="F50" s="65">
        <v>4608</v>
      </c>
      <c r="G50" s="64">
        <v>20000</v>
      </c>
      <c r="H50" s="65">
        <v>20000</v>
      </c>
      <c r="I50" s="65">
        <v>0</v>
      </c>
      <c r="J50" s="44">
        <f>H50-I50</f>
        <v>20000</v>
      </c>
      <c r="K50" s="66">
        <f t="shared" si="1"/>
        <v>0</v>
      </c>
    </row>
    <row r="51" spans="1:11" ht="33.75" customHeight="1">
      <c r="A51" s="148" t="s">
        <v>140</v>
      </c>
      <c r="B51" s="149"/>
      <c r="C51" s="149"/>
      <c r="D51" s="149"/>
      <c r="E51" s="149"/>
      <c r="F51" s="102">
        <f>F50</f>
        <v>4608</v>
      </c>
      <c r="G51" s="101">
        <f>G50</f>
        <v>20000</v>
      </c>
      <c r="H51" s="102">
        <f>H50</f>
        <v>20000</v>
      </c>
      <c r="I51" s="102">
        <f>I50</f>
        <v>0</v>
      </c>
      <c r="J51" s="103">
        <f>J50</f>
        <v>20000</v>
      </c>
      <c r="K51" s="66">
        <f t="shared" si="1"/>
        <v>0</v>
      </c>
    </row>
    <row r="52" spans="1:11" ht="24.75" customHeight="1">
      <c r="A52" s="55" t="s">
        <v>78</v>
      </c>
      <c r="B52" s="56" t="s">
        <v>23</v>
      </c>
      <c r="C52" s="57" t="s">
        <v>85</v>
      </c>
      <c r="D52" s="57" t="s">
        <v>8</v>
      </c>
      <c r="E52" s="58" t="s">
        <v>12</v>
      </c>
      <c r="F52" s="65">
        <v>0</v>
      </c>
      <c r="G52" s="64">
        <v>0</v>
      </c>
      <c r="H52" s="65">
        <v>0</v>
      </c>
      <c r="I52" s="65">
        <v>0</v>
      </c>
      <c r="J52" s="65">
        <f>H52-I52</f>
        <v>0</v>
      </c>
      <c r="K52" s="63" t="e">
        <f t="shared" si="1"/>
        <v>#DIV/0!</v>
      </c>
    </row>
    <row r="53" spans="1:11" ht="29.25" customHeight="1">
      <c r="A53" s="148" t="s">
        <v>140</v>
      </c>
      <c r="B53" s="149"/>
      <c r="C53" s="149"/>
      <c r="D53" s="149"/>
      <c r="E53" s="149"/>
      <c r="F53" s="102">
        <f>F52</f>
        <v>0</v>
      </c>
      <c r="G53" s="101">
        <f>G52</f>
        <v>0</v>
      </c>
      <c r="H53" s="102">
        <f>H52</f>
        <v>0</v>
      </c>
      <c r="I53" s="102">
        <f>I52</f>
        <v>0</v>
      </c>
      <c r="J53" s="102">
        <f>J52</f>
        <v>0</v>
      </c>
      <c r="K53" s="63" t="e">
        <f t="shared" si="1"/>
        <v>#DIV/0!</v>
      </c>
    </row>
    <row r="54" spans="1:11" ht="24.75" customHeight="1">
      <c r="A54" s="55" t="s">
        <v>78</v>
      </c>
      <c r="B54" s="56" t="s">
        <v>23</v>
      </c>
      <c r="C54" s="57" t="s">
        <v>86</v>
      </c>
      <c r="D54" s="57" t="s">
        <v>8</v>
      </c>
      <c r="E54" s="58" t="s">
        <v>12</v>
      </c>
      <c r="F54" s="65">
        <v>0</v>
      </c>
      <c r="G54" s="64">
        <v>0</v>
      </c>
      <c r="H54" s="65">
        <v>0</v>
      </c>
      <c r="I54" s="65">
        <v>0</v>
      </c>
      <c r="J54" s="65">
        <f>H54-I54</f>
        <v>0</v>
      </c>
      <c r="K54" s="63" t="e">
        <f t="shared" si="1"/>
        <v>#DIV/0!</v>
      </c>
    </row>
    <row r="55" spans="1:11" ht="26.25" customHeight="1">
      <c r="A55" s="148" t="s">
        <v>140</v>
      </c>
      <c r="B55" s="149"/>
      <c r="C55" s="149"/>
      <c r="D55" s="149"/>
      <c r="E55" s="149"/>
      <c r="F55" s="102">
        <f>F54</f>
        <v>0</v>
      </c>
      <c r="G55" s="101">
        <f>G54</f>
        <v>0</v>
      </c>
      <c r="H55" s="102">
        <f>H54</f>
        <v>0</v>
      </c>
      <c r="I55" s="102">
        <f>I54</f>
        <v>0</v>
      </c>
      <c r="J55" s="102">
        <f>J54</f>
        <v>0</v>
      </c>
      <c r="K55" s="63" t="e">
        <f t="shared" si="1"/>
        <v>#DIV/0!</v>
      </c>
    </row>
    <row r="56" spans="1:11" ht="24.75" customHeight="1">
      <c r="A56" s="55" t="s">
        <v>78</v>
      </c>
      <c r="B56" s="56" t="s">
        <v>23</v>
      </c>
      <c r="C56" s="57" t="s">
        <v>87</v>
      </c>
      <c r="D56" s="57" t="s">
        <v>8</v>
      </c>
      <c r="E56" s="58" t="s">
        <v>12</v>
      </c>
      <c r="F56" s="65">
        <v>0</v>
      </c>
      <c r="G56" s="64">
        <v>2000</v>
      </c>
      <c r="H56" s="65">
        <v>2000</v>
      </c>
      <c r="I56" s="65">
        <v>0</v>
      </c>
      <c r="J56" s="65">
        <f>H56-I56</f>
        <v>2000</v>
      </c>
      <c r="K56" s="63">
        <f t="shared" si="1"/>
        <v>0</v>
      </c>
    </row>
    <row r="57" spans="1:11" ht="27" customHeight="1">
      <c r="A57" s="148" t="s">
        <v>140</v>
      </c>
      <c r="B57" s="149"/>
      <c r="C57" s="149"/>
      <c r="D57" s="149"/>
      <c r="E57" s="149"/>
      <c r="F57" s="102">
        <f>F56</f>
        <v>0</v>
      </c>
      <c r="G57" s="101">
        <f>G56</f>
        <v>2000</v>
      </c>
      <c r="H57" s="102">
        <f>H56</f>
        <v>2000</v>
      </c>
      <c r="I57" s="102">
        <f>I56</f>
        <v>0</v>
      </c>
      <c r="J57" s="102">
        <f>J56</f>
        <v>2000</v>
      </c>
      <c r="K57" s="63">
        <f t="shared" si="1"/>
        <v>0</v>
      </c>
    </row>
    <row r="58" spans="1:11" ht="24.75" customHeight="1">
      <c r="A58" s="55" t="s">
        <v>77</v>
      </c>
      <c r="B58" s="56" t="s">
        <v>23</v>
      </c>
      <c r="C58" s="57" t="s">
        <v>88</v>
      </c>
      <c r="D58" s="57" t="s">
        <v>8</v>
      </c>
      <c r="E58" s="58" t="s">
        <v>11</v>
      </c>
      <c r="F58" s="65">
        <v>4154.1</v>
      </c>
      <c r="G58" s="64">
        <v>9000</v>
      </c>
      <c r="H58" s="65">
        <v>9000</v>
      </c>
      <c r="I58" s="65">
        <v>1423.8</v>
      </c>
      <c r="J58" s="65">
        <f>H58-I58</f>
        <v>7576.2</v>
      </c>
      <c r="K58" s="63">
        <f t="shared" si="1"/>
        <v>15.82</v>
      </c>
    </row>
    <row r="59" spans="1:11" ht="28.5" customHeight="1">
      <c r="A59" s="148" t="s">
        <v>140</v>
      </c>
      <c r="B59" s="149"/>
      <c r="C59" s="149"/>
      <c r="D59" s="149"/>
      <c r="E59" s="149"/>
      <c r="F59" s="102">
        <f>F58</f>
        <v>4154.1</v>
      </c>
      <c r="G59" s="101">
        <f>G58</f>
        <v>9000</v>
      </c>
      <c r="H59" s="102">
        <f>H58</f>
        <v>9000</v>
      </c>
      <c r="I59" s="102">
        <f>I58</f>
        <v>1423.8</v>
      </c>
      <c r="J59" s="103">
        <f>J58</f>
        <v>7576.2</v>
      </c>
      <c r="K59" s="66">
        <f t="shared" si="1"/>
        <v>15.82</v>
      </c>
    </row>
    <row r="60" spans="1:11" ht="24.75" customHeight="1">
      <c r="A60" s="55" t="s">
        <v>78</v>
      </c>
      <c r="B60" s="56" t="s">
        <v>23</v>
      </c>
      <c r="C60" s="57" t="s">
        <v>89</v>
      </c>
      <c r="D60" s="57" t="s">
        <v>8</v>
      </c>
      <c r="E60" s="58" t="s">
        <v>12</v>
      </c>
      <c r="F60" s="65">
        <v>0</v>
      </c>
      <c r="G60" s="64">
        <v>0</v>
      </c>
      <c r="H60" s="65">
        <v>0</v>
      </c>
      <c r="I60" s="65">
        <v>0</v>
      </c>
      <c r="J60" s="44">
        <f>H60-I60</f>
        <v>0</v>
      </c>
      <c r="K60" s="66" t="e">
        <f t="shared" si="1"/>
        <v>#DIV/0!</v>
      </c>
    </row>
    <row r="61" spans="1:11" ht="30.75" customHeight="1">
      <c r="A61" s="148" t="s">
        <v>140</v>
      </c>
      <c r="B61" s="149"/>
      <c r="C61" s="149"/>
      <c r="D61" s="149"/>
      <c r="E61" s="149"/>
      <c r="F61" s="102">
        <f>F60</f>
        <v>0</v>
      </c>
      <c r="G61" s="101">
        <f>G60</f>
        <v>0</v>
      </c>
      <c r="H61" s="102">
        <f>H60</f>
        <v>0</v>
      </c>
      <c r="I61" s="102">
        <f>I60</f>
        <v>0</v>
      </c>
      <c r="J61" s="103">
        <f>J60</f>
        <v>0</v>
      </c>
      <c r="K61" s="66" t="e">
        <f t="shared" si="1"/>
        <v>#DIV/0!</v>
      </c>
    </row>
    <row r="62" spans="1:11" ht="30.75" customHeight="1">
      <c r="A62" s="55" t="s">
        <v>78</v>
      </c>
      <c r="B62" s="56" t="s">
        <v>23</v>
      </c>
      <c r="C62" s="57" t="s">
        <v>130</v>
      </c>
      <c r="D62" s="57" t="s">
        <v>8</v>
      </c>
      <c r="E62" s="58" t="s">
        <v>12</v>
      </c>
      <c r="F62" s="105">
        <v>0</v>
      </c>
      <c r="G62" s="104">
        <v>0</v>
      </c>
      <c r="H62" s="105">
        <v>0</v>
      </c>
      <c r="I62" s="105">
        <v>0</v>
      </c>
      <c r="J62" s="106">
        <f>H62-I62</f>
        <v>0</v>
      </c>
      <c r="K62" s="66">
        <v>0</v>
      </c>
    </row>
    <row r="63" spans="1:11" ht="30.75" customHeight="1">
      <c r="A63" s="160" t="s">
        <v>140</v>
      </c>
      <c r="B63" s="160"/>
      <c r="C63" s="160"/>
      <c r="D63" s="160"/>
      <c r="E63" s="161"/>
      <c r="F63" s="102">
        <f>F62</f>
        <v>0</v>
      </c>
      <c r="G63" s="101">
        <f>G62</f>
        <v>0</v>
      </c>
      <c r="H63" s="102">
        <f>H62</f>
        <v>0</v>
      </c>
      <c r="I63" s="102">
        <f>I62</f>
        <v>0</v>
      </c>
      <c r="J63" s="103">
        <f>J62</f>
        <v>0</v>
      </c>
      <c r="K63" s="66">
        <v>0</v>
      </c>
    </row>
    <row r="64" spans="1:11" ht="36.75" customHeight="1">
      <c r="A64" s="144" t="s">
        <v>139</v>
      </c>
      <c r="B64" s="145"/>
      <c r="C64" s="145"/>
      <c r="D64" s="145"/>
      <c r="E64" s="162"/>
      <c r="F64" s="107">
        <f>F49+F51+F53+F55+F57+F59+F61+F63</f>
        <v>27984.1</v>
      </c>
      <c r="G64" s="107">
        <f>G49+G51+G53+G55+G57+G59+G61+G63</f>
        <v>69000</v>
      </c>
      <c r="H64" s="107">
        <f>H49+H51+H53+H55+H57+H59+H61+H63</f>
        <v>69000</v>
      </c>
      <c r="I64" s="107">
        <f>I49+I51+I53+I55+I57+I59+I61+I63</f>
        <v>19825.07</v>
      </c>
      <c r="J64" s="107">
        <f>J49+J51+J53+J55+J57+J59+J61+J63</f>
        <v>49174.92999999999</v>
      </c>
      <c r="K64" s="91">
        <f>I64/H64*100</f>
        <v>28.731985507246378</v>
      </c>
    </row>
    <row r="65" spans="1:11" ht="44.25" customHeight="1">
      <c r="A65" s="144" t="s">
        <v>138</v>
      </c>
      <c r="B65" s="145"/>
      <c r="C65" s="145"/>
      <c r="D65" s="145"/>
      <c r="E65" s="145"/>
      <c r="F65" s="40">
        <f>F64</f>
        <v>27984.1</v>
      </c>
      <c r="G65" s="40">
        <f>G64</f>
        <v>69000</v>
      </c>
      <c r="H65" s="40">
        <f>H64</f>
        <v>69000</v>
      </c>
      <c r="I65" s="40">
        <f>I64</f>
        <v>19825.07</v>
      </c>
      <c r="J65" s="40">
        <f>J64</f>
        <v>49174.92999999999</v>
      </c>
      <c r="K65" s="108">
        <f>I65/H65*100</f>
        <v>28.731985507246378</v>
      </c>
    </row>
    <row r="66" spans="1:11" ht="35.25" customHeight="1">
      <c r="A66" s="84" t="s">
        <v>92</v>
      </c>
      <c r="B66" s="85" t="s">
        <v>23</v>
      </c>
      <c r="C66" s="86" t="s">
        <v>25</v>
      </c>
      <c r="D66" s="86" t="s">
        <v>26</v>
      </c>
      <c r="E66" s="87" t="s">
        <v>27</v>
      </c>
      <c r="F66" s="44">
        <v>12996.96</v>
      </c>
      <c r="G66" s="60">
        <v>31841.17</v>
      </c>
      <c r="H66" s="44">
        <v>31841.19</v>
      </c>
      <c r="I66" s="44">
        <v>31841.19</v>
      </c>
      <c r="J66" s="44">
        <f>H66-I66</f>
        <v>0</v>
      </c>
      <c r="K66" s="66">
        <f>I66/H66*100</f>
        <v>100</v>
      </c>
    </row>
    <row r="67" spans="1:11" ht="35.25" customHeight="1">
      <c r="A67" s="84" t="s">
        <v>92</v>
      </c>
      <c r="B67" s="85" t="s">
        <v>23</v>
      </c>
      <c r="C67" s="86" t="s">
        <v>171</v>
      </c>
      <c r="D67" s="86" t="s">
        <v>26</v>
      </c>
      <c r="E67" s="87" t="s">
        <v>27</v>
      </c>
      <c r="F67" s="44">
        <v>0</v>
      </c>
      <c r="G67" s="60">
        <v>7714.76</v>
      </c>
      <c r="H67" s="44">
        <v>7714.76</v>
      </c>
      <c r="I67" s="44">
        <v>7714.76</v>
      </c>
      <c r="J67" s="44"/>
      <c r="K67" s="66"/>
    </row>
    <row r="68" spans="1:11" s="19" customFormat="1" ht="32.25" customHeight="1">
      <c r="A68" s="155" t="s">
        <v>109</v>
      </c>
      <c r="B68" s="156"/>
      <c r="C68" s="156"/>
      <c r="D68" s="156"/>
      <c r="E68" s="156"/>
      <c r="F68" s="102">
        <f>F66+F67</f>
        <v>12996.96</v>
      </c>
      <c r="G68" s="102">
        <f>G66+G67</f>
        <v>39555.93</v>
      </c>
      <c r="H68" s="102">
        <f>H66+H67</f>
        <v>39555.95</v>
      </c>
      <c r="I68" s="102">
        <f>I66+I67</f>
        <v>39555.95</v>
      </c>
      <c r="J68" s="102">
        <f>J66+J67</f>
        <v>0</v>
      </c>
      <c r="K68" s="42">
        <f>I68/H68*100</f>
        <v>100</v>
      </c>
    </row>
    <row r="69" spans="1:11" s="19" customFormat="1" ht="32.25" customHeight="1">
      <c r="A69" s="143" t="s">
        <v>138</v>
      </c>
      <c r="B69" s="143"/>
      <c r="C69" s="143"/>
      <c r="D69" s="143"/>
      <c r="E69" s="157"/>
      <c r="F69" s="102">
        <f>F68</f>
        <v>12996.96</v>
      </c>
      <c r="G69" s="101">
        <f>G68</f>
        <v>39555.93</v>
      </c>
      <c r="H69" s="102">
        <f>H68</f>
        <v>39555.95</v>
      </c>
      <c r="I69" s="102">
        <f>I68</f>
        <v>39555.95</v>
      </c>
      <c r="J69" s="103">
        <f>J68</f>
        <v>0</v>
      </c>
      <c r="K69" s="42">
        <f>I69/H69*100</f>
        <v>100</v>
      </c>
    </row>
    <row r="70" spans="1:11" s="19" customFormat="1" ht="24.75" customHeight="1">
      <c r="A70" s="95" t="s">
        <v>76</v>
      </c>
      <c r="B70" s="56" t="s">
        <v>23</v>
      </c>
      <c r="C70" s="57" t="s">
        <v>93</v>
      </c>
      <c r="D70" s="57" t="s">
        <v>8</v>
      </c>
      <c r="E70" s="98">
        <v>223</v>
      </c>
      <c r="F70" s="105">
        <v>0</v>
      </c>
      <c r="G70" s="104">
        <v>0</v>
      </c>
      <c r="H70" s="105">
        <v>0</v>
      </c>
      <c r="I70" s="105">
        <v>0</v>
      </c>
      <c r="J70" s="106">
        <v>0</v>
      </c>
      <c r="K70" s="42">
        <v>0</v>
      </c>
    </row>
    <row r="71" spans="1:11" s="19" customFormat="1" ht="35.25" customHeight="1">
      <c r="A71" s="95" t="s">
        <v>77</v>
      </c>
      <c r="B71" s="56" t="s">
        <v>23</v>
      </c>
      <c r="C71" s="57" t="s">
        <v>93</v>
      </c>
      <c r="D71" s="57" t="s">
        <v>8</v>
      </c>
      <c r="E71" s="98">
        <v>225</v>
      </c>
      <c r="F71" s="65">
        <v>42630</v>
      </c>
      <c r="G71" s="64">
        <v>139473.07</v>
      </c>
      <c r="H71" s="65">
        <v>99473.05</v>
      </c>
      <c r="I71" s="65">
        <v>0</v>
      </c>
      <c r="J71" s="44">
        <f aca="true" t="shared" si="3" ref="J71:J80">H71-I71</f>
        <v>99473.05</v>
      </c>
      <c r="K71" s="66">
        <f aca="true" t="shared" si="4" ref="K71:K76">I71/H71*100</f>
        <v>0</v>
      </c>
    </row>
    <row r="72" spans="1:11" s="19" customFormat="1" ht="24.75" customHeight="1">
      <c r="A72" s="55" t="s">
        <v>78</v>
      </c>
      <c r="B72" s="56" t="s">
        <v>23</v>
      </c>
      <c r="C72" s="57" t="s">
        <v>93</v>
      </c>
      <c r="D72" s="57" t="s">
        <v>8</v>
      </c>
      <c r="E72" s="98">
        <v>226</v>
      </c>
      <c r="F72" s="65">
        <v>283901.5</v>
      </c>
      <c r="G72" s="64">
        <v>201600</v>
      </c>
      <c r="H72" s="65">
        <v>617955.35</v>
      </c>
      <c r="I72" s="65">
        <v>257517.25</v>
      </c>
      <c r="J72" s="44">
        <f t="shared" si="3"/>
        <v>360438.1</v>
      </c>
      <c r="K72" s="66">
        <f t="shared" si="4"/>
        <v>41.67246873095281</v>
      </c>
    </row>
    <row r="73" spans="1:11" s="19" customFormat="1" ht="29.25" customHeight="1">
      <c r="A73" s="95" t="s">
        <v>79</v>
      </c>
      <c r="B73" s="56" t="s">
        <v>23</v>
      </c>
      <c r="C73" s="57" t="s">
        <v>93</v>
      </c>
      <c r="D73" s="57" t="s">
        <v>8</v>
      </c>
      <c r="E73" s="98">
        <v>310</v>
      </c>
      <c r="F73" s="65">
        <v>214761</v>
      </c>
      <c r="G73" s="64">
        <v>340000</v>
      </c>
      <c r="H73" s="65">
        <v>340000</v>
      </c>
      <c r="I73" s="65">
        <v>225302</v>
      </c>
      <c r="J73" s="44">
        <f t="shared" si="3"/>
        <v>114698</v>
      </c>
      <c r="K73" s="66">
        <f t="shared" si="4"/>
        <v>66.26529411764706</v>
      </c>
    </row>
    <row r="74" spans="1:11" s="19" customFormat="1" ht="24.75" customHeight="1">
      <c r="A74" s="95" t="s">
        <v>80</v>
      </c>
      <c r="B74" s="56" t="s">
        <v>23</v>
      </c>
      <c r="C74" s="57" t="s">
        <v>93</v>
      </c>
      <c r="D74" s="57" t="s">
        <v>8</v>
      </c>
      <c r="E74" s="98">
        <v>343</v>
      </c>
      <c r="F74" s="65">
        <v>0</v>
      </c>
      <c r="G74" s="64">
        <v>210000</v>
      </c>
      <c r="H74" s="65">
        <v>210000</v>
      </c>
      <c r="I74" s="65">
        <v>60000</v>
      </c>
      <c r="J74" s="44">
        <f t="shared" si="3"/>
        <v>150000</v>
      </c>
      <c r="K74" s="42">
        <f t="shared" si="4"/>
        <v>28.57142857142857</v>
      </c>
    </row>
    <row r="75" spans="1:11" s="19" customFormat="1" ht="24.75" customHeight="1">
      <c r="A75" s="95"/>
      <c r="B75" s="56" t="s">
        <v>23</v>
      </c>
      <c r="C75" s="57" t="s">
        <v>93</v>
      </c>
      <c r="D75" s="57" t="s">
        <v>172</v>
      </c>
      <c r="E75" s="98">
        <v>344</v>
      </c>
      <c r="F75" s="65">
        <v>0</v>
      </c>
      <c r="G75" s="64">
        <v>84600</v>
      </c>
      <c r="H75" s="65">
        <v>25553.58</v>
      </c>
      <c r="I75" s="65">
        <v>0</v>
      </c>
      <c r="J75" s="44">
        <f t="shared" si="3"/>
        <v>25553.58</v>
      </c>
      <c r="K75" s="42">
        <f t="shared" si="4"/>
        <v>0</v>
      </c>
    </row>
    <row r="76" spans="1:11" s="19" customFormat="1" ht="24.75" customHeight="1">
      <c r="A76" s="95" t="s">
        <v>82</v>
      </c>
      <c r="B76" s="56" t="s">
        <v>23</v>
      </c>
      <c r="C76" s="57" t="s">
        <v>93</v>
      </c>
      <c r="D76" s="57" t="s">
        <v>8</v>
      </c>
      <c r="E76" s="98">
        <v>346</v>
      </c>
      <c r="F76" s="65">
        <v>123170</v>
      </c>
      <c r="G76" s="64">
        <v>155000</v>
      </c>
      <c r="H76" s="65">
        <v>208500</v>
      </c>
      <c r="I76" s="65">
        <v>163690</v>
      </c>
      <c r="J76" s="44">
        <f t="shared" si="3"/>
        <v>44810</v>
      </c>
      <c r="K76" s="66">
        <f t="shared" si="4"/>
        <v>78.5083932853717</v>
      </c>
    </row>
    <row r="77" spans="1:11" s="19" customFormat="1" ht="34.5" customHeight="1">
      <c r="A77" s="55" t="s">
        <v>106</v>
      </c>
      <c r="B77" s="56" t="s">
        <v>23</v>
      </c>
      <c r="C77" s="57" t="s">
        <v>93</v>
      </c>
      <c r="D77" s="57" t="s">
        <v>8</v>
      </c>
      <c r="E77" s="98">
        <v>349</v>
      </c>
      <c r="F77" s="65">
        <v>0</v>
      </c>
      <c r="G77" s="64">
        <v>0</v>
      </c>
      <c r="H77" s="65">
        <v>0</v>
      </c>
      <c r="I77" s="65">
        <v>0</v>
      </c>
      <c r="J77" s="44">
        <v>0</v>
      </c>
      <c r="K77" s="66">
        <v>0</v>
      </c>
    </row>
    <row r="78" spans="1:11" s="19" customFormat="1" ht="24.75" customHeight="1">
      <c r="A78" s="95" t="s">
        <v>76</v>
      </c>
      <c r="B78" s="56" t="s">
        <v>23</v>
      </c>
      <c r="C78" s="57" t="s">
        <v>93</v>
      </c>
      <c r="D78" s="57" t="s">
        <v>66</v>
      </c>
      <c r="E78" s="98">
        <v>223</v>
      </c>
      <c r="F78" s="65">
        <v>39639.62</v>
      </c>
      <c r="G78" s="64">
        <v>110000</v>
      </c>
      <c r="H78" s="65">
        <v>150000</v>
      </c>
      <c r="I78" s="65">
        <v>79144.38</v>
      </c>
      <c r="J78" s="44">
        <f t="shared" si="3"/>
        <v>70855.62</v>
      </c>
      <c r="K78" s="66">
        <f aca="true" t="shared" si="5" ref="K78:K117">I78/H78*100</f>
        <v>52.76292</v>
      </c>
    </row>
    <row r="79" spans="1:11" s="19" customFormat="1" ht="24.75" customHeight="1">
      <c r="A79" s="95" t="s">
        <v>83</v>
      </c>
      <c r="B79" s="56" t="s">
        <v>23</v>
      </c>
      <c r="C79" s="57" t="s">
        <v>93</v>
      </c>
      <c r="D79" s="57" t="s">
        <v>17</v>
      </c>
      <c r="E79" s="98">
        <v>291</v>
      </c>
      <c r="F79" s="65">
        <v>16524</v>
      </c>
      <c r="G79" s="64">
        <v>17900</v>
      </c>
      <c r="H79" s="65">
        <v>26946.42</v>
      </c>
      <c r="I79" s="65">
        <v>26946.42</v>
      </c>
      <c r="J79" s="44">
        <f t="shared" si="3"/>
        <v>0</v>
      </c>
      <c r="K79" s="66">
        <f t="shared" si="5"/>
        <v>100</v>
      </c>
    </row>
    <row r="80" spans="1:11" ht="24.75" customHeight="1">
      <c r="A80" s="109" t="s">
        <v>83</v>
      </c>
      <c r="B80" s="56" t="s">
        <v>23</v>
      </c>
      <c r="C80" s="57" t="s">
        <v>93</v>
      </c>
      <c r="D80" s="57" t="s">
        <v>18</v>
      </c>
      <c r="E80" s="58" t="s">
        <v>16</v>
      </c>
      <c r="F80" s="65">
        <v>879.5</v>
      </c>
      <c r="G80" s="64">
        <v>0</v>
      </c>
      <c r="H80" s="65">
        <v>0</v>
      </c>
      <c r="I80" s="65">
        <v>0</v>
      </c>
      <c r="J80" s="65">
        <f t="shared" si="3"/>
        <v>0</v>
      </c>
      <c r="K80" s="63" t="e">
        <f t="shared" si="5"/>
        <v>#DIV/0!</v>
      </c>
    </row>
    <row r="81" spans="1:11" s="19" customFormat="1" ht="53.25" customHeight="1">
      <c r="A81" s="146" t="s">
        <v>141</v>
      </c>
      <c r="B81" s="147"/>
      <c r="C81" s="147"/>
      <c r="D81" s="147"/>
      <c r="E81" s="147"/>
      <c r="F81" s="102">
        <f>SUM(F71:F80)</f>
        <v>721505.62</v>
      </c>
      <c r="G81" s="101">
        <f>SUM(G71:G80)</f>
        <v>1258573.07</v>
      </c>
      <c r="H81" s="102">
        <f>SUM(H71:H80)</f>
        <v>1678428.4</v>
      </c>
      <c r="I81" s="102">
        <f>SUM(I71:I80)</f>
        <v>812600.05</v>
      </c>
      <c r="J81" s="102">
        <f>SUM(J71:J80)</f>
        <v>865828.3499999999</v>
      </c>
      <c r="K81" s="110">
        <f t="shared" si="5"/>
        <v>48.41434105857599</v>
      </c>
    </row>
    <row r="82" spans="1:11" s="19" customFormat="1" ht="33.75" customHeight="1">
      <c r="A82" s="197" t="s">
        <v>138</v>
      </c>
      <c r="B82" s="197"/>
      <c r="C82" s="197"/>
      <c r="D82" s="197"/>
      <c r="E82" s="197"/>
      <c r="F82" s="102">
        <f>SUM(F70:F80)</f>
        <v>721505.62</v>
      </c>
      <c r="G82" s="101">
        <f>SUM(G70:G80)</f>
        <v>1258573.07</v>
      </c>
      <c r="H82" s="102">
        <f>SUM(H70:H80)</f>
        <v>1678428.4</v>
      </c>
      <c r="I82" s="102">
        <f>SUM(I70:I80)</f>
        <v>812600.05</v>
      </c>
      <c r="J82" s="102">
        <f>SUM(J70:J80)</f>
        <v>865828.3499999999</v>
      </c>
      <c r="K82" s="110">
        <f>I82/H82*100</f>
        <v>48.41434105857599</v>
      </c>
    </row>
    <row r="83" spans="1:11" ht="30.75" customHeight="1">
      <c r="A83" s="84" t="s">
        <v>72</v>
      </c>
      <c r="B83" s="85" t="s">
        <v>23</v>
      </c>
      <c r="C83" s="86" t="s">
        <v>35</v>
      </c>
      <c r="D83" s="86" t="s">
        <v>36</v>
      </c>
      <c r="E83" s="87" t="s">
        <v>65</v>
      </c>
      <c r="F83" s="65">
        <v>125386.52</v>
      </c>
      <c r="G83" s="64">
        <v>0</v>
      </c>
      <c r="H83" s="65">
        <v>0</v>
      </c>
      <c r="I83" s="65">
        <v>0</v>
      </c>
      <c r="J83" s="65">
        <f>H83-I83</f>
        <v>0</v>
      </c>
      <c r="K83" s="63" t="e">
        <f t="shared" si="5"/>
        <v>#DIV/0!</v>
      </c>
    </row>
    <row r="84" spans="1:11" s="19" customFormat="1" ht="42.75" customHeight="1">
      <c r="A84" s="146" t="s">
        <v>143</v>
      </c>
      <c r="B84" s="147"/>
      <c r="C84" s="147"/>
      <c r="D84" s="147"/>
      <c r="E84" s="147"/>
      <c r="F84" s="102">
        <f>F83</f>
        <v>125386.52</v>
      </c>
      <c r="G84" s="101">
        <f aca="true" t="shared" si="6" ref="G84:J85">G83</f>
        <v>0</v>
      </c>
      <c r="H84" s="102">
        <f t="shared" si="6"/>
        <v>0</v>
      </c>
      <c r="I84" s="102">
        <f t="shared" si="6"/>
        <v>0</v>
      </c>
      <c r="J84" s="102">
        <f t="shared" si="6"/>
        <v>0</v>
      </c>
      <c r="K84" s="63" t="e">
        <f t="shared" si="5"/>
        <v>#DIV/0!</v>
      </c>
    </row>
    <row r="85" spans="1:11" s="19" customFormat="1" ht="42.75" customHeight="1">
      <c r="A85" s="142" t="s">
        <v>142</v>
      </c>
      <c r="B85" s="143"/>
      <c r="C85" s="143"/>
      <c r="D85" s="143"/>
      <c r="E85" s="157"/>
      <c r="F85" s="102">
        <f>F84</f>
        <v>125386.52</v>
      </c>
      <c r="G85" s="101">
        <f t="shared" si="6"/>
        <v>0</v>
      </c>
      <c r="H85" s="102">
        <f t="shared" si="6"/>
        <v>0</v>
      </c>
      <c r="I85" s="102">
        <f t="shared" si="6"/>
        <v>0</v>
      </c>
      <c r="J85" s="102">
        <f t="shared" si="6"/>
        <v>0</v>
      </c>
      <c r="K85" s="63" t="e">
        <f>I85/H85*100</f>
        <v>#DIV/0!</v>
      </c>
    </row>
    <row r="86" spans="1:11" s="19" customFormat="1" ht="42.75" customHeight="1">
      <c r="A86" s="55" t="s">
        <v>78</v>
      </c>
      <c r="B86" s="56" t="s">
        <v>23</v>
      </c>
      <c r="C86" s="57" t="s">
        <v>30</v>
      </c>
      <c r="D86" s="57" t="s">
        <v>8</v>
      </c>
      <c r="E86" s="58" t="s">
        <v>12</v>
      </c>
      <c r="F86" s="105">
        <v>0</v>
      </c>
      <c r="G86" s="104">
        <v>1000</v>
      </c>
      <c r="H86" s="105">
        <v>4400</v>
      </c>
      <c r="I86" s="105">
        <v>4400</v>
      </c>
      <c r="J86" s="106"/>
      <c r="K86" s="63">
        <f>I86/H86*100</f>
        <v>100</v>
      </c>
    </row>
    <row r="87" spans="1:11" s="19" customFormat="1" ht="93" customHeight="1">
      <c r="A87" s="147" t="s">
        <v>173</v>
      </c>
      <c r="B87" s="147"/>
      <c r="C87" s="147"/>
      <c r="D87" s="147"/>
      <c r="E87" s="203"/>
      <c r="F87" s="102">
        <f>F86</f>
        <v>0</v>
      </c>
      <c r="G87" s="102">
        <f>G86</f>
        <v>1000</v>
      </c>
      <c r="H87" s="102">
        <f>H86</f>
        <v>4400</v>
      </c>
      <c r="I87" s="102">
        <f>I86</f>
        <v>4400</v>
      </c>
      <c r="J87" s="102">
        <f>J86</f>
        <v>0</v>
      </c>
      <c r="K87" s="63">
        <f>I87/H87*100</f>
        <v>100</v>
      </c>
    </row>
    <row r="88" spans="1:11" s="19" customFormat="1" ht="42.75" customHeight="1">
      <c r="A88" s="55" t="s">
        <v>78</v>
      </c>
      <c r="B88" s="56" t="s">
        <v>23</v>
      </c>
      <c r="C88" s="57" t="s">
        <v>31</v>
      </c>
      <c r="D88" s="57" t="s">
        <v>8</v>
      </c>
      <c r="E88" s="58" t="s">
        <v>12</v>
      </c>
      <c r="F88" s="105">
        <v>0</v>
      </c>
      <c r="G88" s="104">
        <v>1000</v>
      </c>
      <c r="H88" s="105">
        <v>4450</v>
      </c>
      <c r="I88" s="105">
        <v>4450</v>
      </c>
      <c r="J88" s="106"/>
      <c r="K88" s="63">
        <f>I88/H88*100</f>
        <v>100</v>
      </c>
    </row>
    <row r="89" spans="1:11" s="19" customFormat="1" ht="42.75" customHeight="1">
      <c r="A89" s="147" t="s">
        <v>174</v>
      </c>
      <c r="B89" s="147"/>
      <c r="C89" s="147"/>
      <c r="D89" s="147"/>
      <c r="E89" s="203"/>
      <c r="F89" s="102">
        <f>F88</f>
        <v>0</v>
      </c>
      <c r="G89" s="102">
        <f>G88</f>
        <v>1000</v>
      </c>
      <c r="H89" s="102">
        <f>H88</f>
        <v>4450</v>
      </c>
      <c r="I89" s="102">
        <f>I88</f>
        <v>4450</v>
      </c>
      <c r="J89" s="102">
        <f>J88</f>
        <v>0</v>
      </c>
      <c r="K89" s="63">
        <f>I89/H89*100</f>
        <v>100</v>
      </c>
    </row>
    <row r="90" spans="1:11" ht="24.75" customHeight="1">
      <c r="A90" s="55" t="s">
        <v>78</v>
      </c>
      <c r="B90" s="56" t="s">
        <v>23</v>
      </c>
      <c r="C90" s="57" t="s">
        <v>32</v>
      </c>
      <c r="D90" s="57" t="s">
        <v>8</v>
      </c>
      <c r="E90" s="58" t="s">
        <v>12</v>
      </c>
      <c r="F90" s="65">
        <v>0</v>
      </c>
      <c r="G90" s="64">
        <v>1000</v>
      </c>
      <c r="H90" s="65">
        <v>4470</v>
      </c>
      <c r="I90" s="65">
        <v>4470</v>
      </c>
      <c r="J90" s="44">
        <f>H90-I90</f>
        <v>0</v>
      </c>
      <c r="K90" s="66">
        <f t="shared" si="5"/>
        <v>100</v>
      </c>
    </row>
    <row r="91" spans="1:11" s="19" customFormat="1" ht="45" customHeight="1">
      <c r="A91" s="146" t="s">
        <v>175</v>
      </c>
      <c r="B91" s="147"/>
      <c r="C91" s="147"/>
      <c r="D91" s="147"/>
      <c r="E91" s="147"/>
      <c r="F91" s="102">
        <f>F90</f>
        <v>0</v>
      </c>
      <c r="G91" s="101">
        <f>G90</f>
        <v>1000</v>
      </c>
      <c r="H91" s="102">
        <f>H90</f>
        <v>4470</v>
      </c>
      <c r="I91" s="102">
        <f>I90</f>
        <v>4470</v>
      </c>
      <c r="J91" s="103">
        <f>J90</f>
        <v>0</v>
      </c>
      <c r="K91" s="42">
        <f t="shared" si="5"/>
        <v>100</v>
      </c>
    </row>
    <row r="92" spans="1:11" s="19" customFormat="1" ht="25.5" customHeight="1">
      <c r="A92" s="55" t="s">
        <v>78</v>
      </c>
      <c r="B92" s="56" t="s">
        <v>23</v>
      </c>
      <c r="C92" s="57" t="s">
        <v>33</v>
      </c>
      <c r="D92" s="57" t="s">
        <v>8</v>
      </c>
      <c r="E92" s="58" t="s">
        <v>12</v>
      </c>
      <c r="F92" s="105">
        <v>0</v>
      </c>
      <c r="G92" s="104">
        <v>5000</v>
      </c>
      <c r="H92" s="105">
        <v>5000</v>
      </c>
      <c r="I92" s="105">
        <v>0</v>
      </c>
      <c r="J92" s="106"/>
      <c r="K92" s="66">
        <f t="shared" si="5"/>
        <v>0</v>
      </c>
    </row>
    <row r="93" spans="1:11" s="19" customFormat="1" ht="45" customHeight="1">
      <c r="A93" s="146" t="s">
        <v>176</v>
      </c>
      <c r="B93" s="147"/>
      <c r="C93" s="147"/>
      <c r="D93" s="147"/>
      <c r="E93" s="203"/>
      <c r="F93" s="102">
        <f>F92</f>
        <v>0</v>
      </c>
      <c r="G93" s="102">
        <f>G92</f>
        <v>5000</v>
      </c>
      <c r="H93" s="102">
        <f>H92</f>
        <v>5000</v>
      </c>
      <c r="I93" s="102">
        <f>I92</f>
        <v>0</v>
      </c>
      <c r="J93" s="102">
        <f>J92</f>
        <v>0</v>
      </c>
      <c r="K93" s="42">
        <f t="shared" si="5"/>
        <v>0</v>
      </c>
    </row>
    <row r="94" spans="1:11" ht="24.75" customHeight="1">
      <c r="A94" s="55" t="s">
        <v>78</v>
      </c>
      <c r="B94" s="56" t="s">
        <v>23</v>
      </c>
      <c r="C94" s="57" t="s">
        <v>34</v>
      </c>
      <c r="D94" s="57" t="s">
        <v>8</v>
      </c>
      <c r="E94" s="58" t="s">
        <v>12</v>
      </c>
      <c r="F94" s="65">
        <v>0</v>
      </c>
      <c r="G94" s="64">
        <v>5000</v>
      </c>
      <c r="H94" s="65">
        <v>0</v>
      </c>
      <c r="I94" s="65">
        <v>0</v>
      </c>
      <c r="J94" s="44">
        <f>H94-I94</f>
        <v>0</v>
      </c>
      <c r="K94" s="66" t="e">
        <f t="shared" si="5"/>
        <v>#DIV/0!</v>
      </c>
    </row>
    <row r="95" spans="1:11" ht="60" customHeight="1">
      <c r="A95" s="148" t="s">
        <v>177</v>
      </c>
      <c r="B95" s="149"/>
      <c r="C95" s="149"/>
      <c r="D95" s="149"/>
      <c r="E95" s="149"/>
      <c r="F95" s="102">
        <f>F94</f>
        <v>0</v>
      </c>
      <c r="G95" s="101">
        <f>G94</f>
        <v>5000</v>
      </c>
      <c r="H95" s="102">
        <f>H94</f>
        <v>0</v>
      </c>
      <c r="I95" s="102">
        <f>I94</f>
        <v>0</v>
      </c>
      <c r="J95" s="103">
        <f>J94</f>
        <v>0</v>
      </c>
      <c r="K95" s="66" t="e">
        <f t="shared" si="5"/>
        <v>#DIV/0!</v>
      </c>
    </row>
    <row r="96" spans="1:11" ht="24.75" customHeight="1">
      <c r="A96" s="55" t="s">
        <v>78</v>
      </c>
      <c r="B96" s="56" t="s">
        <v>23</v>
      </c>
      <c r="C96" s="57" t="s">
        <v>94</v>
      </c>
      <c r="D96" s="57" t="s">
        <v>8</v>
      </c>
      <c r="E96" s="58" t="s">
        <v>12</v>
      </c>
      <c r="F96" s="65">
        <v>0</v>
      </c>
      <c r="G96" s="64">
        <v>50000</v>
      </c>
      <c r="H96" s="65">
        <v>0</v>
      </c>
      <c r="I96" s="65">
        <v>0</v>
      </c>
      <c r="J96" s="44">
        <f>H96-I96</f>
        <v>0</v>
      </c>
      <c r="K96" s="66" t="e">
        <f t="shared" si="5"/>
        <v>#DIV/0!</v>
      </c>
    </row>
    <row r="97" spans="1:11" s="19" customFormat="1" ht="63.75" customHeight="1">
      <c r="A97" s="168" t="s">
        <v>178</v>
      </c>
      <c r="B97" s="147"/>
      <c r="C97" s="147"/>
      <c r="D97" s="147"/>
      <c r="E97" s="147"/>
      <c r="F97" s="102">
        <f>F96</f>
        <v>0</v>
      </c>
      <c r="G97" s="101">
        <f>G96</f>
        <v>50000</v>
      </c>
      <c r="H97" s="102">
        <f>H96</f>
        <v>0</v>
      </c>
      <c r="I97" s="102">
        <f>I96</f>
        <v>0</v>
      </c>
      <c r="J97" s="102">
        <f>J96</f>
        <v>0</v>
      </c>
      <c r="K97" s="110" t="e">
        <f t="shared" si="5"/>
        <v>#DIV/0!</v>
      </c>
    </row>
    <row r="98" spans="1:11" s="19" customFormat="1" ht="24.75" customHeight="1">
      <c r="A98" s="55" t="s">
        <v>78</v>
      </c>
      <c r="B98" s="96" t="s">
        <v>95</v>
      </c>
      <c r="C98" s="57" t="s">
        <v>96</v>
      </c>
      <c r="D98" s="57" t="s">
        <v>8</v>
      </c>
      <c r="E98" s="58" t="s">
        <v>12</v>
      </c>
      <c r="F98" s="65">
        <v>0</v>
      </c>
      <c r="G98" s="64">
        <v>3000</v>
      </c>
      <c r="H98" s="65">
        <v>3000</v>
      </c>
      <c r="I98" s="65">
        <v>0</v>
      </c>
      <c r="J98" s="65">
        <f>H98-I98</f>
        <v>3000</v>
      </c>
      <c r="K98" s="110">
        <f t="shared" si="5"/>
        <v>0</v>
      </c>
    </row>
    <row r="99" spans="1:11" s="19" customFormat="1" ht="59.25" customHeight="1">
      <c r="A99" s="168" t="s">
        <v>179</v>
      </c>
      <c r="B99" s="147"/>
      <c r="C99" s="147"/>
      <c r="D99" s="147"/>
      <c r="E99" s="147"/>
      <c r="F99" s="102">
        <f>F98</f>
        <v>0</v>
      </c>
      <c r="G99" s="101">
        <f>G98</f>
        <v>3000</v>
      </c>
      <c r="H99" s="102">
        <f>H98</f>
        <v>3000</v>
      </c>
      <c r="I99" s="102">
        <f>I98</f>
        <v>0</v>
      </c>
      <c r="J99" s="102">
        <f>J98</f>
        <v>3000</v>
      </c>
      <c r="K99" s="110">
        <f t="shared" si="5"/>
        <v>0</v>
      </c>
    </row>
    <row r="100" spans="1:11" s="19" customFormat="1" ht="30" customHeight="1">
      <c r="A100" s="55" t="s">
        <v>78</v>
      </c>
      <c r="B100" s="96" t="s">
        <v>95</v>
      </c>
      <c r="C100" s="57" t="s">
        <v>181</v>
      </c>
      <c r="D100" s="57" t="s">
        <v>8</v>
      </c>
      <c r="E100" s="58" t="s">
        <v>12</v>
      </c>
      <c r="F100" s="105">
        <v>0</v>
      </c>
      <c r="G100" s="104">
        <v>1000</v>
      </c>
      <c r="H100" s="105">
        <v>1000</v>
      </c>
      <c r="I100" s="105">
        <v>0</v>
      </c>
      <c r="J100" s="105"/>
      <c r="K100" s="63">
        <f t="shared" si="5"/>
        <v>0</v>
      </c>
    </row>
    <row r="101" spans="1:11" s="19" customFormat="1" ht="145.5" customHeight="1">
      <c r="A101" s="163" t="s">
        <v>180</v>
      </c>
      <c r="B101" s="156"/>
      <c r="C101" s="156"/>
      <c r="D101" s="156"/>
      <c r="E101" s="164"/>
      <c r="F101" s="102">
        <f>F100</f>
        <v>0</v>
      </c>
      <c r="G101" s="102">
        <f aca="true" t="shared" si="7" ref="G101:J103">G100</f>
        <v>1000</v>
      </c>
      <c r="H101" s="102">
        <f t="shared" si="7"/>
        <v>1000</v>
      </c>
      <c r="I101" s="102">
        <f t="shared" si="7"/>
        <v>0</v>
      </c>
      <c r="J101" s="102">
        <f t="shared" si="7"/>
        <v>0</v>
      </c>
      <c r="K101" s="110">
        <f t="shared" si="5"/>
        <v>0</v>
      </c>
    </row>
    <row r="102" spans="1:11" s="19" customFormat="1" ht="26.25" customHeight="1">
      <c r="A102" s="55" t="s">
        <v>78</v>
      </c>
      <c r="B102" s="96" t="s">
        <v>95</v>
      </c>
      <c r="C102" s="57" t="s">
        <v>188</v>
      </c>
      <c r="D102" s="57" t="s">
        <v>8</v>
      </c>
      <c r="E102" s="58" t="s">
        <v>12</v>
      </c>
      <c r="F102" s="105">
        <v>0</v>
      </c>
      <c r="G102" s="105">
        <v>0</v>
      </c>
      <c r="H102" s="105">
        <v>100000</v>
      </c>
      <c r="I102" s="105">
        <v>100000</v>
      </c>
      <c r="J102" s="105">
        <f t="shared" si="7"/>
        <v>0</v>
      </c>
      <c r="K102" s="110">
        <f t="shared" si="5"/>
        <v>100</v>
      </c>
    </row>
    <row r="103" spans="1:11" s="19" customFormat="1" ht="66.75" customHeight="1">
      <c r="A103" s="165" t="s">
        <v>177</v>
      </c>
      <c r="B103" s="166"/>
      <c r="C103" s="166"/>
      <c r="D103" s="166"/>
      <c r="E103" s="167"/>
      <c r="F103" s="102">
        <f>F102</f>
        <v>0</v>
      </c>
      <c r="G103" s="102">
        <f>G102</f>
        <v>0</v>
      </c>
      <c r="H103" s="102">
        <f>H102</f>
        <v>100000</v>
      </c>
      <c r="I103" s="102">
        <f>I102</f>
        <v>100000</v>
      </c>
      <c r="J103" s="102">
        <f t="shared" si="7"/>
        <v>0</v>
      </c>
      <c r="K103" s="110">
        <f t="shared" si="5"/>
        <v>100</v>
      </c>
    </row>
    <row r="104" spans="1:11" s="19" customFormat="1" ht="56.25" customHeight="1">
      <c r="A104" s="165" t="s">
        <v>165</v>
      </c>
      <c r="B104" s="166"/>
      <c r="C104" s="166"/>
      <c r="D104" s="166"/>
      <c r="E104" s="171"/>
      <c r="F104" s="102">
        <f>F86+F88+F90+F92+F94+F96+F98+F100+F103</f>
        <v>0</v>
      </c>
      <c r="G104" s="102">
        <f>G86+G88+G90+G92+G94+G96+G98+G100+G103</f>
        <v>67000</v>
      </c>
      <c r="H104" s="102">
        <f>H86+H88+H90+H92+H94+H96+H98+H100+H103</f>
        <v>122320</v>
      </c>
      <c r="I104" s="102">
        <f>I86+I88+I90+I92+I94+I96+I98+I100+I103</f>
        <v>113320</v>
      </c>
      <c r="J104" s="102">
        <f>J86+J88+J90+J92+J94+J96+J98+J100+J103</f>
        <v>3000</v>
      </c>
      <c r="K104" s="102" t="e">
        <f>K86+K88+K90+K92+K94+K96+K98+K100</f>
        <v>#DIV/0!</v>
      </c>
    </row>
    <row r="105" spans="1:11" s="19" customFormat="1" ht="33.75" customHeight="1">
      <c r="A105" s="182" t="s">
        <v>144</v>
      </c>
      <c r="B105" s="182"/>
      <c r="C105" s="182"/>
      <c r="D105" s="182"/>
      <c r="E105" s="182"/>
      <c r="F105" s="12">
        <f>F46+F65+F69+F82+F85+F104</f>
        <v>887873.2</v>
      </c>
      <c r="G105" s="12">
        <f>G46+G65+G69+G82+G85+G104</f>
        <v>1467129</v>
      </c>
      <c r="H105" s="12">
        <f>H46+H65+H69+H82+H85+H104</f>
        <v>1942304.3499999999</v>
      </c>
      <c r="I105" s="12">
        <f>I46+I65+I69+I82+I85+I104</f>
        <v>991801.0700000001</v>
      </c>
      <c r="J105" s="12">
        <f>J46+J65+J69+J82+J85+J104</f>
        <v>951003.2799999998</v>
      </c>
      <c r="K105" s="110">
        <f>I105/H105*100</f>
        <v>51.06311325513945</v>
      </c>
    </row>
    <row r="106" spans="1:11" s="19" customFormat="1" ht="22.5" customHeight="1">
      <c r="A106" s="183" t="s">
        <v>115</v>
      </c>
      <c r="B106" s="183"/>
      <c r="C106" s="183"/>
      <c r="D106" s="183"/>
      <c r="E106" s="183"/>
      <c r="F106" s="12">
        <f>F18+F37+F41+F105</f>
        <v>3012285.8200000003</v>
      </c>
      <c r="G106" s="11">
        <f>G18+G37+G41+G105</f>
        <v>5873175</v>
      </c>
      <c r="H106" s="11">
        <f>H18+H37+H41+H105</f>
        <v>6344850.35</v>
      </c>
      <c r="I106" s="11">
        <f>I18+I37+I41+I105</f>
        <v>3242095.74</v>
      </c>
      <c r="J106" s="11">
        <f>J18+J37+J41+J105</f>
        <v>3091934.35</v>
      </c>
      <c r="K106" s="110">
        <f t="shared" si="5"/>
        <v>51.098064747894334</v>
      </c>
    </row>
    <row r="107" spans="1:11" ht="24.75" customHeight="1">
      <c r="A107" s="112" t="s">
        <v>71</v>
      </c>
      <c r="B107" s="56" t="s">
        <v>37</v>
      </c>
      <c r="C107" s="57" t="s">
        <v>38</v>
      </c>
      <c r="D107" s="57" t="s">
        <v>3</v>
      </c>
      <c r="E107" s="58" t="s">
        <v>4</v>
      </c>
      <c r="F107" s="65">
        <v>86125.41</v>
      </c>
      <c r="G107" s="64">
        <v>189170</v>
      </c>
      <c r="H107" s="65">
        <v>189170</v>
      </c>
      <c r="I107" s="65">
        <v>95478.73</v>
      </c>
      <c r="J107" s="65">
        <f>H107-I107</f>
        <v>93691.27</v>
      </c>
      <c r="K107" s="63">
        <f t="shared" si="5"/>
        <v>50.4724480625892</v>
      </c>
    </row>
    <row r="108" spans="1:11" ht="24.75" customHeight="1">
      <c r="A108" s="84" t="s">
        <v>73</v>
      </c>
      <c r="B108" s="56" t="s">
        <v>37</v>
      </c>
      <c r="C108" s="57" t="s">
        <v>38</v>
      </c>
      <c r="D108" s="57" t="s">
        <v>3</v>
      </c>
      <c r="E108" s="58" t="s">
        <v>5</v>
      </c>
      <c r="F108" s="65">
        <v>26009.89</v>
      </c>
      <c r="G108" s="64">
        <v>57130</v>
      </c>
      <c r="H108" s="65">
        <v>57130</v>
      </c>
      <c r="I108" s="65">
        <v>28834.58</v>
      </c>
      <c r="J108" s="65">
        <f>H108-I108</f>
        <v>28295.42</v>
      </c>
      <c r="K108" s="63">
        <f t="shared" si="5"/>
        <v>50.47187117101348</v>
      </c>
    </row>
    <row r="109" spans="1:11" s="19" customFormat="1" ht="51" customHeight="1">
      <c r="A109" s="142" t="s">
        <v>110</v>
      </c>
      <c r="B109" s="143"/>
      <c r="C109" s="143"/>
      <c r="D109" s="143"/>
      <c r="E109" s="143"/>
      <c r="F109" s="102">
        <f>SUM(F107:F108)</f>
        <v>112135.3</v>
      </c>
      <c r="G109" s="101">
        <f>SUM(G107:G108)</f>
        <v>246300</v>
      </c>
      <c r="H109" s="102">
        <f>SUM(H107:H108)</f>
        <v>246300</v>
      </c>
      <c r="I109" s="102">
        <f>SUM(I107:I108)</f>
        <v>124313.31</v>
      </c>
      <c r="J109" s="103">
        <f>SUM(J107:J108)</f>
        <v>121986.69</v>
      </c>
      <c r="K109" s="42">
        <f t="shared" si="5"/>
        <v>50.47231425091352</v>
      </c>
    </row>
    <row r="110" spans="1:11" s="19" customFormat="1" ht="43.5" customHeight="1">
      <c r="A110" s="175" t="s">
        <v>145</v>
      </c>
      <c r="B110" s="175"/>
      <c r="C110" s="175"/>
      <c r="D110" s="175"/>
      <c r="E110" s="198"/>
      <c r="F110" s="102">
        <f aca="true" t="shared" si="8" ref="F110:K110">F109</f>
        <v>112135.3</v>
      </c>
      <c r="G110" s="101">
        <f t="shared" si="8"/>
        <v>246300</v>
      </c>
      <c r="H110" s="102">
        <f t="shared" si="8"/>
        <v>246300</v>
      </c>
      <c r="I110" s="102">
        <f t="shared" si="8"/>
        <v>124313.31</v>
      </c>
      <c r="J110" s="103">
        <f t="shared" si="8"/>
        <v>121986.69</v>
      </c>
      <c r="K110" s="42">
        <f t="shared" si="8"/>
        <v>50.47231425091352</v>
      </c>
    </row>
    <row r="111" spans="1:11" ht="24.75" customHeight="1">
      <c r="A111" s="55" t="s">
        <v>79</v>
      </c>
      <c r="B111" s="56" t="s">
        <v>39</v>
      </c>
      <c r="C111" s="57" t="s">
        <v>40</v>
      </c>
      <c r="D111" s="57" t="s">
        <v>8</v>
      </c>
      <c r="E111" s="58" t="s">
        <v>29</v>
      </c>
      <c r="F111" s="65">
        <v>0</v>
      </c>
      <c r="G111" s="64">
        <v>1000</v>
      </c>
      <c r="H111" s="65">
        <v>1000</v>
      </c>
      <c r="I111" s="65">
        <v>0</v>
      </c>
      <c r="J111" s="44">
        <f>H111-I111</f>
        <v>1000</v>
      </c>
      <c r="K111" s="66">
        <f t="shared" si="5"/>
        <v>0</v>
      </c>
    </row>
    <row r="112" spans="1:11" s="19" customFormat="1" ht="79.5" customHeight="1">
      <c r="A112" s="146" t="s">
        <v>164</v>
      </c>
      <c r="B112" s="147"/>
      <c r="C112" s="147"/>
      <c r="D112" s="147"/>
      <c r="E112" s="147"/>
      <c r="F112" s="102">
        <f>F111</f>
        <v>0</v>
      </c>
      <c r="G112" s="101">
        <f aca="true" t="shared" si="9" ref="G112:J113">G111</f>
        <v>1000</v>
      </c>
      <c r="H112" s="102">
        <f t="shared" si="9"/>
        <v>1000</v>
      </c>
      <c r="I112" s="102">
        <f t="shared" si="9"/>
        <v>0</v>
      </c>
      <c r="J112" s="103">
        <f t="shared" si="9"/>
        <v>1000</v>
      </c>
      <c r="K112" s="42">
        <f t="shared" si="5"/>
        <v>0</v>
      </c>
    </row>
    <row r="113" spans="1:11" s="19" customFormat="1" ht="45" customHeight="1">
      <c r="A113" s="142" t="s">
        <v>146</v>
      </c>
      <c r="B113" s="143"/>
      <c r="C113" s="143"/>
      <c r="D113" s="143"/>
      <c r="E113" s="157"/>
      <c r="F113" s="102">
        <f>F112</f>
        <v>0</v>
      </c>
      <c r="G113" s="101">
        <f t="shared" si="9"/>
        <v>1000</v>
      </c>
      <c r="H113" s="102">
        <f t="shared" si="9"/>
        <v>1000</v>
      </c>
      <c r="I113" s="102">
        <f t="shared" si="9"/>
        <v>0</v>
      </c>
      <c r="J113" s="103">
        <f t="shared" si="9"/>
        <v>1000</v>
      </c>
      <c r="K113" s="42">
        <f>K112</f>
        <v>0</v>
      </c>
    </row>
    <row r="114" spans="1:11" ht="24.75" customHeight="1">
      <c r="A114" s="95" t="s">
        <v>77</v>
      </c>
      <c r="B114" s="56" t="s">
        <v>41</v>
      </c>
      <c r="C114" s="57" t="s">
        <v>42</v>
      </c>
      <c r="D114" s="57" t="s">
        <v>8</v>
      </c>
      <c r="E114" s="58" t="s">
        <v>11</v>
      </c>
      <c r="F114" s="65">
        <v>0</v>
      </c>
      <c r="G114" s="64">
        <v>1000</v>
      </c>
      <c r="H114" s="65">
        <v>1000</v>
      </c>
      <c r="I114" s="65">
        <v>0</v>
      </c>
      <c r="J114" s="44">
        <f>H114-I114</f>
        <v>1000</v>
      </c>
      <c r="K114" s="66">
        <f t="shared" si="5"/>
        <v>0</v>
      </c>
    </row>
    <row r="115" spans="1:11" s="19" customFormat="1" ht="66" customHeight="1">
      <c r="A115" s="146" t="s">
        <v>163</v>
      </c>
      <c r="B115" s="147"/>
      <c r="C115" s="147"/>
      <c r="D115" s="147"/>
      <c r="E115" s="147"/>
      <c r="F115" s="102">
        <f>F114</f>
        <v>0</v>
      </c>
      <c r="G115" s="101">
        <f aca="true" t="shared" si="10" ref="G115:J116">G114</f>
        <v>1000</v>
      </c>
      <c r="H115" s="102">
        <f t="shared" si="10"/>
        <v>1000</v>
      </c>
      <c r="I115" s="102">
        <f t="shared" si="10"/>
        <v>0</v>
      </c>
      <c r="J115" s="103">
        <f t="shared" si="10"/>
        <v>1000</v>
      </c>
      <c r="K115" s="42">
        <f t="shared" si="5"/>
        <v>0</v>
      </c>
    </row>
    <row r="116" spans="1:11" s="19" customFormat="1" ht="42.75" customHeight="1">
      <c r="A116" s="142" t="s">
        <v>147</v>
      </c>
      <c r="B116" s="143"/>
      <c r="C116" s="143"/>
      <c r="D116" s="143"/>
      <c r="E116" s="157"/>
      <c r="F116" s="102">
        <f>F115</f>
        <v>0</v>
      </c>
      <c r="G116" s="101">
        <f t="shared" si="10"/>
        <v>1000</v>
      </c>
      <c r="H116" s="102">
        <f t="shared" si="10"/>
        <v>1000</v>
      </c>
      <c r="I116" s="102">
        <f t="shared" si="10"/>
        <v>0</v>
      </c>
      <c r="J116" s="103">
        <f t="shared" si="10"/>
        <v>1000</v>
      </c>
      <c r="K116" s="42">
        <f>K115</f>
        <v>0</v>
      </c>
    </row>
    <row r="117" spans="1:11" s="19" customFormat="1" ht="27.75" customHeight="1">
      <c r="A117" s="181" t="s">
        <v>112</v>
      </c>
      <c r="B117" s="181"/>
      <c r="C117" s="181"/>
      <c r="D117" s="181"/>
      <c r="E117" s="165"/>
      <c r="F117" s="12">
        <f>F112+F115</f>
        <v>0</v>
      </c>
      <c r="G117" s="11">
        <f>G112+G115</f>
        <v>2000</v>
      </c>
      <c r="H117" s="12">
        <f>H112+H115</f>
        <v>2000</v>
      </c>
      <c r="I117" s="12">
        <f>I112+I115</f>
        <v>0</v>
      </c>
      <c r="J117" s="13">
        <f>J112+J115</f>
        <v>2000</v>
      </c>
      <c r="K117" s="42">
        <f t="shared" si="5"/>
        <v>0</v>
      </c>
    </row>
    <row r="118" spans="1:11" s="19" customFormat="1" ht="27.75" customHeight="1">
      <c r="A118" s="55" t="s">
        <v>76</v>
      </c>
      <c r="B118" s="56" t="s">
        <v>43</v>
      </c>
      <c r="C118" s="57" t="s">
        <v>44</v>
      </c>
      <c r="D118" s="57" t="s">
        <v>8</v>
      </c>
      <c r="E118" s="58" t="s">
        <v>10</v>
      </c>
      <c r="F118" s="65">
        <v>0</v>
      </c>
      <c r="G118" s="64">
        <v>0</v>
      </c>
      <c r="H118" s="65">
        <v>0</v>
      </c>
      <c r="I118" s="65">
        <v>0</v>
      </c>
      <c r="J118" s="44">
        <f>H118-I118</f>
        <v>0</v>
      </c>
      <c r="K118" s="42">
        <v>0</v>
      </c>
    </row>
    <row r="119" spans="1:11" ht="31.5" customHeight="1">
      <c r="A119" s="95" t="s">
        <v>77</v>
      </c>
      <c r="B119" s="96" t="s">
        <v>43</v>
      </c>
      <c r="C119" s="97">
        <v>6830010010</v>
      </c>
      <c r="D119" s="97">
        <v>244</v>
      </c>
      <c r="E119" s="98">
        <v>225</v>
      </c>
      <c r="F119" s="65">
        <v>223124.53</v>
      </c>
      <c r="G119" s="64">
        <v>259900</v>
      </c>
      <c r="H119" s="65">
        <v>259900</v>
      </c>
      <c r="I119" s="65">
        <v>139365.15</v>
      </c>
      <c r="J119" s="44">
        <f aca="true" t="shared" si="11" ref="J119:J125">H119-I119</f>
        <v>120534.85</v>
      </c>
      <c r="K119" s="113">
        <f aca="true" t="shared" si="12" ref="K119:K138">I119/H119*100</f>
        <v>53.62260484801846</v>
      </c>
    </row>
    <row r="120" spans="1:11" ht="23.25" customHeight="1">
      <c r="A120" s="55" t="s">
        <v>78</v>
      </c>
      <c r="B120" s="96" t="s">
        <v>43</v>
      </c>
      <c r="C120" s="97" t="s">
        <v>44</v>
      </c>
      <c r="D120" s="97" t="s">
        <v>8</v>
      </c>
      <c r="E120" s="98" t="s">
        <v>12</v>
      </c>
      <c r="F120" s="65">
        <v>254654</v>
      </c>
      <c r="G120" s="64">
        <v>89100</v>
      </c>
      <c r="H120" s="65">
        <v>194697.42</v>
      </c>
      <c r="I120" s="65">
        <v>115798</v>
      </c>
      <c r="J120" s="44">
        <f t="shared" si="11"/>
        <v>78899.42000000001</v>
      </c>
      <c r="K120" s="66">
        <f t="shared" si="12"/>
        <v>59.475878005984875</v>
      </c>
    </row>
    <row r="121" spans="1:11" ht="34.5" customHeight="1">
      <c r="A121" s="55" t="s">
        <v>79</v>
      </c>
      <c r="B121" s="56" t="s">
        <v>43</v>
      </c>
      <c r="C121" s="57" t="s">
        <v>44</v>
      </c>
      <c r="D121" s="57" t="s">
        <v>8</v>
      </c>
      <c r="E121" s="58" t="s">
        <v>29</v>
      </c>
      <c r="F121" s="65">
        <v>150000</v>
      </c>
      <c r="G121" s="64">
        <v>0</v>
      </c>
      <c r="H121" s="65">
        <v>142000</v>
      </c>
      <c r="I121" s="65">
        <v>142000</v>
      </c>
      <c r="J121" s="44">
        <f t="shared" si="11"/>
        <v>0</v>
      </c>
      <c r="K121" s="66">
        <f t="shared" si="12"/>
        <v>100</v>
      </c>
    </row>
    <row r="122" spans="1:11" ht="24.75" customHeight="1">
      <c r="A122" s="55" t="s">
        <v>80</v>
      </c>
      <c r="B122" s="56" t="s">
        <v>43</v>
      </c>
      <c r="C122" s="57">
        <v>6830010010</v>
      </c>
      <c r="D122" s="57" t="s">
        <v>8</v>
      </c>
      <c r="E122" s="58" t="s">
        <v>13</v>
      </c>
      <c r="F122" s="65">
        <v>177956.79</v>
      </c>
      <c r="G122" s="64">
        <v>0</v>
      </c>
      <c r="H122" s="65">
        <v>308198.1</v>
      </c>
      <c r="I122" s="65">
        <v>156001.66</v>
      </c>
      <c r="J122" s="44">
        <f t="shared" si="11"/>
        <v>152196.43999999997</v>
      </c>
      <c r="K122" s="66">
        <f t="shared" si="12"/>
        <v>50.61733346182212</v>
      </c>
    </row>
    <row r="123" spans="1:11" ht="24.75" customHeight="1">
      <c r="A123" s="55" t="s">
        <v>81</v>
      </c>
      <c r="B123" s="56" t="s">
        <v>43</v>
      </c>
      <c r="C123" s="57" t="s">
        <v>44</v>
      </c>
      <c r="D123" s="57" t="s">
        <v>8</v>
      </c>
      <c r="E123" s="58" t="s">
        <v>47</v>
      </c>
      <c r="F123" s="65">
        <v>70200</v>
      </c>
      <c r="G123" s="64">
        <v>0</v>
      </c>
      <c r="H123" s="65">
        <v>135920</v>
      </c>
      <c r="I123" s="65">
        <v>0</v>
      </c>
      <c r="J123" s="44">
        <f t="shared" si="11"/>
        <v>135920</v>
      </c>
      <c r="K123" s="66">
        <f t="shared" si="12"/>
        <v>0</v>
      </c>
    </row>
    <row r="124" spans="1:11" ht="30.75" customHeight="1">
      <c r="A124" s="55" t="s">
        <v>82</v>
      </c>
      <c r="B124" s="56" t="s">
        <v>43</v>
      </c>
      <c r="C124" s="57" t="s">
        <v>44</v>
      </c>
      <c r="D124" s="57" t="s">
        <v>8</v>
      </c>
      <c r="E124" s="58" t="s">
        <v>14</v>
      </c>
      <c r="F124" s="65">
        <v>90806.72</v>
      </c>
      <c r="G124" s="64">
        <v>0</v>
      </c>
      <c r="H124" s="65">
        <v>250000</v>
      </c>
      <c r="I124" s="65">
        <v>206640</v>
      </c>
      <c r="J124" s="44">
        <f t="shared" si="11"/>
        <v>43360</v>
      </c>
      <c r="K124" s="66">
        <f t="shared" si="12"/>
        <v>82.65599999999999</v>
      </c>
    </row>
    <row r="125" spans="1:11" ht="24.75" customHeight="1">
      <c r="A125" s="55" t="s">
        <v>76</v>
      </c>
      <c r="B125" s="56" t="s">
        <v>43</v>
      </c>
      <c r="C125" s="57" t="s">
        <v>44</v>
      </c>
      <c r="D125" s="57" t="s">
        <v>66</v>
      </c>
      <c r="E125" s="58" t="s">
        <v>10</v>
      </c>
      <c r="F125" s="65">
        <v>215905.2</v>
      </c>
      <c r="G125" s="64">
        <v>450000</v>
      </c>
      <c r="H125" s="65">
        <v>472568.14</v>
      </c>
      <c r="I125" s="65">
        <v>234483.4</v>
      </c>
      <c r="J125" s="44">
        <f t="shared" si="11"/>
        <v>238084.74000000002</v>
      </c>
      <c r="K125" s="66">
        <f t="shared" si="12"/>
        <v>49.618960770398104</v>
      </c>
    </row>
    <row r="126" spans="1:11" ht="42.75" customHeight="1">
      <c r="A126" s="148" t="s">
        <v>182</v>
      </c>
      <c r="B126" s="149"/>
      <c r="C126" s="149"/>
      <c r="D126" s="149"/>
      <c r="E126" s="149"/>
      <c r="F126" s="102">
        <f>SUM(F118:F125)</f>
        <v>1182647.24</v>
      </c>
      <c r="G126" s="101">
        <f>SUM(G118:G125)</f>
        <v>799000</v>
      </c>
      <c r="H126" s="102">
        <f>SUM(H118:H125)</f>
        <v>1763283.6600000001</v>
      </c>
      <c r="I126" s="102">
        <f>SUM(I118:I125)</f>
        <v>994288.2100000001</v>
      </c>
      <c r="J126" s="103">
        <f>SUM(J118:J125)</f>
        <v>768995.45</v>
      </c>
      <c r="K126" s="66">
        <f t="shared" si="12"/>
        <v>56.38844347936621</v>
      </c>
    </row>
    <row r="127" spans="1:11" ht="24.75" customHeight="1">
      <c r="A127" s="55" t="s">
        <v>75</v>
      </c>
      <c r="B127" s="56" t="s">
        <v>43</v>
      </c>
      <c r="C127" s="57" t="s">
        <v>45</v>
      </c>
      <c r="D127" s="57" t="s">
        <v>8</v>
      </c>
      <c r="E127" s="58" t="s">
        <v>46</v>
      </c>
      <c r="F127" s="65">
        <v>0</v>
      </c>
      <c r="G127" s="64">
        <v>50000</v>
      </c>
      <c r="H127" s="65">
        <v>0</v>
      </c>
      <c r="I127" s="65">
        <v>0</v>
      </c>
      <c r="J127" s="44">
        <f>H127-I127</f>
        <v>0</v>
      </c>
      <c r="K127" s="66" t="e">
        <f t="shared" si="12"/>
        <v>#DIV/0!</v>
      </c>
    </row>
    <row r="128" spans="1:11" ht="24.75" customHeight="1">
      <c r="A128" s="95" t="s">
        <v>77</v>
      </c>
      <c r="B128" s="56" t="s">
        <v>43</v>
      </c>
      <c r="C128" s="57" t="s">
        <v>45</v>
      </c>
      <c r="D128" s="57" t="s">
        <v>8</v>
      </c>
      <c r="E128" s="58" t="s">
        <v>11</v>
      </c>
      <c r="F128" s="65">
        <v>0</v>
      </c>
      <c r="G128" s="64">
        <v>40100</v>
      </c>
      <c r="H128" s="65">
        <v>0</v>
      </c>
      <c r="I128" s="65">
        <v>0</v>
      </c>
      <c r="J128" s="44">
        <f>H128-I128</f>
        <v>0</v>
      </c>
      <c r="K128" s="66" t="e">
        <f t="shared" si="12"/>
        <v>#DIV/0!</v>
      </c>
    </row>
    <row r="129" spans="1:11" ht="24.75" customHeight="1">
      <c r="A129" s="55" t="s">
        <v>78</v>
      </c>
      <c r="B129" s="56" t="s">
        <v>43</v>
      </c>
      <c r="C129" s="57" t="s">
        <v>45</v>
      </c>
      <c r="D129" s="57" t="s">
        <v>8</v>
      </c>
      <c r="E129" s="58" t="s">
        <v>12</v>
      </c>
      <c r="F129" s="65">
        <v>0</v>
      </c>
      <c r="G129" s="64">
        <v>100800</v>
      </c>
      <c r="H129" s="65">
        <v>0</v>
      </c>
      <c r="I129" s="65">
        <v>0</v>
      </c>
      <c r="J129" s="44">
        <f>H129-I129</f>
        <v>0</v>
      </c>
      <c r="K129" s="66" t="e">
        <f t="shared" si="12"/>
        <v>#DIV/0!</v>
      </c>
    </row>
    <row r="130" spans="1:11" ht="24.75" customHeight="1">
      <c r="A130" s="55" t="s">
        <v>81</v>
      </c>
      <c r="B130" s="56" t="s">
        <v>43</v>
      </c>
      <c r="C130" s="57" t="s">
        <v>45</v>
      </c>
      <c r="D130" s="57" t="s">
        <v>8</v>
      </c>
      <c r="E130" s="58" t="s">
        <v>47</v>
      </c>
      <c r="F130" s="65">
        <v>0</v>
      </c>
      <c r="G130" s="64">
        <v>150000</v>
      </c>
      <c r="H130" s="65">
        <v>0</v>
      </c>
      <c r="I130" s="65">
        <v>0</v>
      </c>
      <c r="J130" s="44">
        <f>H130-I130</f>
        <v>0</v>
      </c>
      <c r="K130" s="66" t="e">
        <f t="shared" si="12"/>
        <v>#DIV/0!</v>
      </c>
    </row>
    <row r="131" spans="1:11" ht="24.75" customHeight="1">
      <c r="A131" s="55" t="s">
        <v>82</v>
      </c>
      <c r="B131" s="56" t="s">
        <v>43</v>
      </c>
      <c r="C131" s="57" t="s">
        <v>45</v>
      </c>
      <c r="D131" s="57" t="s">
        <v>8</v>
      </c>
      <c r="E131" s="58" t="s">
        <v>14</v>
      </c>
      <c r="F131" s="65">
        <v>0</v>
      </c>
      <c r="G131" s="64">
        <v>200000</v>
      </c>
      <c r="H131" s="65">
        <v>0</v>
      </c>
      <c r="I131" s="65">
        <v>0</v>
      </c>
      <c r="J131" s="44">
        <f>H131-I131</f>
        <v>0</v>
      </c>
      <c r="K131" s="66" t="e">
        <f t="shared" si="12"/>
        <v>#DIV/0!</v>
      </c>
    </row>
    <row r="132" spans="1:11" ht="42.75" customHeight="1">
      <c r="A132" s="148" t="s">
        <v>183</v>
      </c>
      <c r="B132" s="149"/>
      <c r="C132" s="149"/>
      <c r="D132" s="149"/>
      <c r="E132" s="149"/>
      <c r="F132" s="102">
        <f>SUM(F127:F131)</f>
        <v>0</v>
      </c>
      <c r="G132" s="101">
        <f>SUM(G127:G131)</f>
        <v>540900</v>
      </c>
      <c r="H132" s="102">
        <f>SUM(H127:H131)</f>
        <v>0</v>
      </c>
      <c r="I132" s="102">
        <f>SUM(I127:I131)</f>
        <v>0</v>
      </c>
      <c r="J132" s="103">
        <f>SUM(J127:J129)</f>
        <v>0</v>
      </c>
      <c r="K132" s="66" t="e">
        <f t="shared" si="12"/>
        <v>#DIV/0!</v>
      </c>
    </row>
    <row r="133" spans="1:11" ht="24.75" customHeight="1">
      <c r="A133" s="55" t="s">
        <v>78</v>
      </c>
      <c r="B133" s="56" t="s">
        <v>43</v>
      </c>
      <c r="C133" s="57" t="s">
        <v>48</v>
      </c>
      <c r="D133" s="57" t="s">
        <v>8</v>
      </c>
      <c r="E133" s="58" t="s">
        <v>12</v>
      </c>
      <c r="F133" s="65">
        <v>0</v>
      </c>
      <c r="G133" s="64">
        <v>70000</v>
      </c>
      <c r="H133" s="65">
        <v>0</v>
      </c>
      <c r="I133" s="65">
        <v>0</v>
      </c>
      <c r="J133" s="44">
        <f>H133-I133</f>
        <v>0</v>
      </c>
      <c r="K133" s="66" t="e">
        <f t="shared" si="12"/>
        <v>#DIV/0!</v>
      </c>
    </row>
    <row r="134" spans="1:11" s="19" customFormat="1" ht="36" customHeight="1">
      <c r="A134" s="155" t="s">
        <v>184</v>
      </c>
      <c r="B134" s="156"/>
      <c r="C134" s="156"/>
      <c r="D134" s="156"/>
      <c r="E134" s="156"/>
      <c r="F134" s="102">
        <f>F133</f>
        <v>0</v>
      </c>
      <c r="G134" s="101">
        <f>G133</f>
        <v>70000</v>
      </c>
      <c r="H134" s="102">
        <f>H133</f>
        <v>0</v>
      </c>
      <c r="I134" s="102">
        <f>I133</f>
        <v>0</v>
      </c>
      <c r="J134" s="103">
        <f>J133</f>
        <v>0</v>
      </c>
      <c r="K134" s="42" t="e">
        <f t="shared" si="12"/>
        <v>#DIV/0!</v>
      </c>
    </row>
    <row r="135" spans="1:11" s="19" customFormat="1" ht="42" customHeight="1">
      <c r="A135" s="165" t="s">
        <v>148</v>
      </c>
      <c r="B135" s="166"/>
      <c r="C135" s="166"/>
      <c r="D135" s="166"/>
      <c r="E135" s="171"/>
      <c r="F135" s="116">
        <f>F126+F132+F134</f>
        <v>1182647.24</v>
      </c>
      <c r="G135" s="115">
        <f>G126+G132+G134</f>
        <v>1409900</v>
      </c>
      <c r="H135" s="116">
        <f>H126+H132+H134</f>
        <v>1763283.6600000001</v>
      </c>
      <c r="I135" s="116">
        <f>I126+I132+I134</f>
        <v>994288.2100000001</v>
      </c>
      <c r="J135" s="117">
        <f>J126+J132+J134</f>
        <v>768995.45</v>
      </c>
      <c r="K135" s="42">
        <f t="shared" si="12"/>
        <v>56.38844347936621</v>
      </c>
    </row>
    <row r="136" spans="1:11" ht="24.75" customHeight="1">
      <c r="A136" s="84" t="s">
        <v>78</v>
      </c>
      <c r="B136" s="56" t="s">
        <v>49</v>
      </c>
      <c r="C136" s="57" t="s">
        <v>50</v>
      </c>
      <c r="D136" s="57" t="s">
        <v>8</v>
      </c>
      <c r="E136" s="58" t="s">
        <v>12</v>
      </c>
      <c r="F136" s="65">
        <v>0</v>
      </c>
      <c r="G136" s="64">
        <v>100000</v>
      </c>
      <c r="H136" s="65">
        <v>100000</v>
      </c>
      <c r="I136" s="65">
        <v>0</v>
      </c>
      <c r="J136" s="44">
        <f>H136-I136</f>
        <v>100000</v>
      </c>
      <c r="K136" s="66">
        <f t="shared" si="12"/>
        <v>0</v>
      </c>
    </row>
    <row r="137" spans="1:11" s="19" customFormat="1" ht="43.5" customHeight="1">
      <c r="A137" s="155" t="s">
        <v>185</v>
      </c>
      <c r="B137" s="156"/>
      <c r="C137" s="156"/>
      <c r="D137" s="156"/>
      <c r="E137" s="156"/>
      <c r="F137" s="102">
        <f>F136</f>
        <v>0</v>
      </c>
      <c r="G137" s="101">
        <f>G136</f>
        <v>100000</v>
      </c>
      <c r="H137" s="102">
        <f>H136</f>
        <v>100000</v>
      </c>
      <c r="I137" s="102">
        <f>I136</f>
        <v>0</v>
      </c>
      <c r="J137" s="103">
        <f>J136</f>
        <v>100000</v>
      </c>
      <c r="K137" s="42">
        <f t="shared" si="12"/>
        <v>0</v>
      </c>
    </row>
    <row r="138" spans="1:11" s="19" customFormat="1" ht="24.75" customHeight="1">
      <c r="A138" s="165" t="s">
        <v>113</v>
      </c>
      <c r="B138" s="166"/>
      <c r="C138" s="166"/>
      <c r="D138" s="166"/>
      <c r="E138" s="166"/>
      <c r="F138" s="12">
        <f>F135+F137</f>
        <v>1182647.24</v>
      </c>
      <c r="G138" s="11">
        <f>G135+G137</f>
        <v>1509900</v>
      </c>
      <c r="H138" s="12">
        <f>H135+H137</f>
        <v>1863283.6600000001</v>
      </c>
      <c r="I138" s="12">
        <f>I135+I137</f>
        <v>994288.2100000001</v>
      </c>
      <c r="J138" s="13">
        <f>J135+J137</f>
        <v>868995.45</v>
      </c>
      <c r="K138" s="42">
        <f t="shared" si="12"/>
        <v>53.362149378801504</v>
      </c>
    </row>
    <row r="139" spans="1:11" s="19" customFormat="1" ht="24.75" customHeight="1">
      <c r="A139" s="84" t="s">
        <v>78</v>
      </c>
      <c r="B139" s="96" t="s">
        <v>51</v>
      </c>
      <c r="C139" s="97">
        <v>6840010040</v>
      </c>
      <c r="D139" s="97">
        <v>244</v>
      </c>
      <c r="E139" s="98">
        <v>226</v>
      </c>
      <c r="F139" s="65">
        <v>0</v>
      </c>
      <c r="G139" s="104">
        <v>99000</v>
      </c>
      <c r="H139" s="105">
        <v>67274.72</v>
      </c>
      <c r="I139" s="65">
        <v>0</v>
      </c>
      <c r="J139" s="44">
        <f>H139-I139</f>
        <v>67274.72</v>
      </c>
      <c r="K139" s="42">
        <v>0</v>
      </c>
    </row>
    <row r="140" spans="1:11" s="19" customFormat="1" ht="24.75" customHeight="1">
      <c r="A140" s="55" t="s">
        <v>82</v>
      </c>
      <c r="B140" s="96" t="s">
        <v>51</v>
      </c>
      <c r="C140" s="97">
        <v>6840010040</v>
      </c>
      <c r="D140" s="97">
        <v>244</v>
      </c>
      <c r="E140" s="98">
        <v>346</v>
      </c>
      <c r="F140" s="65">
        <v>0</v>
      </c>
      <c r="G140" s="104">
        <v>0</v>
      </c>
      <c r="H140" s="105">
        <v>11696.1</v>
      </c>
      <c r="I140" s="65">
        <v>11696.1</v>
      </c>
      <c r="J140" s="44">
        <v>0</v>
      </c>
      <c r="K140" s="42">
        <v>0</v>
      </c>
    </row>
    <row r="141" spans="1:11" s="19" customFormat="1" ht="60.75" customHeight="1">
      <c r="A141" s="168" t="s">
        <v>186</v>
      </c>
      <c r="B141" s="147"/>
      <c r="C141" s="147"/>
      <c r="D141" s="147"/>
      <c r="E141" s="147"/>
      <c r="F141" s="102">
        <f>F139+F140</f>
        <v>0</v>
      </c>
      <c r="G141" s="102">
        <f>G139+G140</f>
        <v>99000</v>
      </c>
      <c r="H141" s="102">
        <f>H139+H140</f>
        <v>78970.82</v>
      </c>
      <c r="I141" s="102">
        <f>I139+I140</f>
        <v>11696.1</v>
      </c>
      <c r="J141" s="102">
        <f>J139+J140</f>
        <v>67274.72</v>
      </c>
      <c r="K141" s="42">
        <v>0</v>
      </c>
    </row>
    <row r="142" spans="1:11" ht="24.75" customHeight="1">
      <c r="A142" s="55" t="s">
        <v>78</v>
      </c>
      <c r="B142" s="56" t="s">
        <v>51</v>
      </c>
      <c r="C142" s="57" t="s">
        <v>97</v>
      </c>
      <c r="D142" s="57" t="s">
        <v>8</v>
      </c>
      <c r="E142" s="58" t="s">
        <v>12</v>
      </c>
      <c r="F142" s="65">
        <v>0</v>
      </c>
      <c r="G142" s="64">
        <v>0</v>
      </c>
      <c r="H142" s="65">
        <v>0</v>
      </c>
      <c r="I142" s="65">
        <v>0</v>
      </c>
      <c r="J142" s="44">
        <f>H142-I142</f>
        <v>0</v>
      </c>
      <c r="K142" s="66" t="e">
        <f aca="true" t="shared" si="13" ref="K142:K165">I142/H142*100</f>
        <v>#DIV/0!</v>
      </c>
    </row>
    <row r="143" spans="1:11" ht="45" customHeight="1">
      <c r="A143" s="169" t="s">
        <v>149</v>
      </c>
      <c r="B143" s="170"/>
      <c r="C143" s="170"/>
      <c r="D143" s="170"/>
      <c r="E143" s="170"/>
      <c r="F143" s="102">
        <f>F142</f>
        <v>0</v>
      </c>
      <c r="G143" s="101">
        <f>G142</f>
        <v>0</v>
      </c>
      <c r="H143" s="102">
        <f>H142</f>
        <v>0</v>
      </c>
      <c r="I143" s="102">
        <f>I142</f>
        <v>0</v>
      </c>
      <c r="J143" s="103">
        <f>J142</f>
        <v>0</v>
      </c>
      <c r="K143" s="66" t="e">
        <f t="shared" si="13"/>
        <v>#DIV/0!</v>
      </c>
    </row>
    <row r="144" spans="1:11" ht="24.75" customHeight="1">
      <c r="A144" s="55" t="s">
        <v>78</v>
      </c>
      <c r="B144" s="56" t="s">
        <v>51</v>
      </c>
      <c r="C144" s="57" t="s">
        <v>98</v>
      </c>
      <c r="D144" s="57" t="s">
        <v>8</v>
      </c>
      <c r="E144" s="58" t="s">
        <v>12</v>
      </c>
      <c r="F144" s="65">
        <v>0</v>
      </c>
      <c r="G144" s="64">
        <v>0</v>
      </c>
      <c r="H144" s="65">
        <v>0</v>
      </c>
      <c r="I144" s="65">
        <v>0</v>
      </c>
      <c r="J144" s="44">
        <f>H144-I144</f>
        <v>0</v>
      </c>
      <c r="K144" s="66" t="e">
        <f t="shared" si="13"/>
        <v>#DIV/0!</v>
      </c>
    </row>
    <row r="145" spans="1:11" ht="51" customHeight="1">
      <c r="A145" s="169" t="s">
        <v>187</v>
      </c>
      <c r="B145" s="170"/>
      <c r="C145" s="170"/>
      <c r="D145" s="170"/>
      <c r="E145" s="170"/>
      <c r="F145" s="102">
        <f>F144</f>
        <v>0</v>
      </c>
      <c r="G145" s="101">
        <f>G144</f>
        <v>0</v>
      </c>
      <c r="H145" s="102">
        <f>H144</f>
        <v>0</v>
      </c>
      <c r="I145" s="102">
        <f>I144</f>
        <v>0</v>
      </c>
      <c r="J145" s="103">
        <f>J144</f>
        <v>0</v>
      </c>
      <c r="K145" s="66" t="e">
        <f t="shared" si="13"/>
        <v>#DIV/0!</v>
      </c>
    </row>
    <row r="146" spans="1:11" ht="36" customHeight="1">
      <c r="A146" s="55" t="s">
        <v>78</v>
      </c>
      <c r="B146" s="56" t="s">
        <v>51</v>
      </c>
      <c r="C146" s="57" t="s">
        <v>99</v>
      </c>
      <c r="D146" s="57" t="s">
        <v>8</v>
      </c>
      <c r="E146" s="58" t="s">
        <v>12</v>
      </c>
      <c r="F146" s="65">
        <v>187499.96</v>
      </c>
      <c r="G146" s="64">
        <v>0</v>
      </c>
      <c r="H146" s="65">
        <v>0</v>
      </c>
      <c r="I146" s="65">
        <v>0</v>
      </c>
      <c r="J146" s="44">
        <f>H146-I146</f>
        <v>0</v>
      </c>
      <c r="K146" s="66" t="e">
        <f t="shared" si="13"/>
        <v>#DIV/0!</v>
      </c>
    </row>
    <row r="147" spans="1:11" s="19" customFormat="1" ht="73.5" customHeight="1">
      <c r="A147" s="146" t="s">
        <v>114</v>
      </c>
      <c r="B147" s="147"/>
      <c r="C147" s="147"/>
      <c r="D147" s="147"/>
      <c r="E147" s="147"/>
      <c r="F147" s="102">
        <f>F146</f>
        <v>187499.96</v>
      </c>
      <c r="G147" s="101">
        <f>G146</f>
        <v>0</v>
      </c>
      <c r="H147" s="102">
        <f>H146</f>
        <v>0</v>
      </c>
      <c r="I147" s="102">
        <f>I146</f>
        <v>0</v>
      </c>
      <c r="J147" s="103">
        <f>J146</f>
        <v>0</v>
      </c>
      <c r="K147" s="42" t="e">
        <f t="shared" si="13"/>
        <v>#DIV/0!</v>
      </c>
    </row>
    <row r="148" spans="1:11" s="19" customFormat="1" ht="24.75" customHeight="1">
      <c r="A148" s="124" t="s">
        <v>78</v>
      </c>
      <c r="B148" s="56" t="s">
        <v>51</v>
      </c>
      <c r="C148" s="57" t="s">
        <v>100</v>
      </c>
      <c r="D148" s="57" t="s">
        <v>8</v>
      </c>
      <c r="E148" s="58" t="s">
        <v>12</v>
      </c>
      <c r="F148" s="65">
        <v>0</v>
      </c>
      <c r="G148" s="88">
        <v>1000</v>
      </c>
      <c r="H148" s="65">
        <v>0</v>
      </c>
      <c r="I148" s="65">
        <v>0</v>
      </c>
      <c r="J148" s="44">
        <f>H148-I148</f>
        <v>0</v>
      </c>
      <c r="K148" s="42" t="e">
        <f t="shared" si="13"/>
        <v>#DIV/0!</v>
      </c>
    </row>
    <row r="149" spans="1:11" s="19" customFormat="1" ht="48" customHeight="1">
      <c r="A149" s="112" t="s">
        <v>92</v>
      </c>
      <c r="B149" s="56" t="s">
        <v>51</v>
      </c>
      <c r="C149" s="57" t="s">
        <v>100</v>
      </c>
      <c r="D149" s="57" t="s">
        <v>189</v>
      </c>
      <c r="E149" s="58" t="s">
        <v>27</v>
      </c>
      <c r="F149" s="138">
        <v>0</v>
      </c>
      <c r="G149" s="59">
        <v>0</v>
      </c>
      <c r="H149" s="64">
        <v>15929.18</v>
      </c>
      <c r="I149" s="65">
        <v>15929.18</v>
      </c>
      <c r="J149" s="44"/>
      <c r="K149" s="42">
        <f t="shared" si="13"/>
        <v>100</v>
      </c>
    </row>
    <row r="150" spans="1:11" s="19" customFormat="1" ht="90.75" customHeight="1">
      <c r="A150" s="146" t="s">
        <v>190</v>
      </c>
      <c r="B150" s="147"/>
      <c r="C150" s="147"/>
      <c r="D150" s="147"/>
      <c r="E150" s="147"/>
      <c r="F150" s="102">
        <f>F148+F149</f>
        <v>0</v>
      </c>
      <c r="G150" s="102">
        <f>G148+G149</f>
        <v>1000</v>
      </c>
      <c r="H150" s="102">
        <f>H148+H149</f>
        <v>15929.18</v>
      </c>
      <c r="I150" s="102">
        <f>I148+I149</f>
        <v>15929.18</v>
      </c>
      <c r="J150" s="102">
        <f>J148+J149</f>
        <v>0</v>
      </c>
      <c r="K150" s="42">
        <f t="shared" si="13"/>
        <v>100</v>
      </c>
    </row>
    <row r="151" spans="1:11" s="19" customFormat="1" ht="32.25" customHeight="1">
      <c r="A151" s="55" t="s">
        <v>78</v>
      </c>
      <c r="B151" s="56" t="s">
        <v>51</v>
      </c>
      <c r="C151" s="57" t="s">
        <v>101</v>
      </c>
      <c r="D151" s="57" t="s">
        <v>8</v>
      </c>
      <c r="E151" s="58" t="s">
        <v>12</v>
      </c>
      <c r="F151" s="65">
        <v>297000</v>
      </c>
      <c r="G151" s="60">
        <v>0</v>
      </c>
      <c r="H151" s="65">
        <v>0</v>
      </c>
      <c r="I151" s="65">
        <v>0</v>
      </c>
      <c r="J151" s="44">
        <f>H151-I151</f>
        <v>0</v>
      </c>
      <c r="K151" s="66" t="e">
        <f t="shared" si="13"/>
        <v>#DIV/0!</v>
      </c>
    </row>
    <row r="152" spans="1:11" s="19" customFormat="1" ht="59.25" customHeight="1">
      <c r="A152" s="187" t="s">
        <v>150</v>
      </c>
      <c r="B152" s="188"/>
      <c r="C152" s="188"/>
      <c r="D152" s="188"/>
      <c r="E152" s="188"/>
      <c r="F152" s="102">
        <f>F151</f>
        <v>297000</v>
      </c>
      <c r="G152" s="101">
        <f>G151</f>
        <v>0</v>
      </c>
      <c r="H152" s="102">
        <f>H151</f>
        <v>0</v>
      </c>
      <c r="I152" s="102">
        <f>I151</f>
        <v>0</v>
      </c>
      <c r="J152" s="103">
        <f>J151</f>
        <v>0</v>
      </c>
      <c r="K152" s="42" t="e">
        <f t="shared" si="13"/>
        <v>#DIV/0!</v>
      </c>
    </row>
    <row r="153" spans="1:11" s="19" customFormat="1" ht="24.75" customHeight="1">
      <c r="A153" s="55" t="s">
        <v>79</v>
      </c>
      <c r="B153" s="56" t="s">
        <v>51</v>
      </c>
      <c r="C153" s="57" t="s">
        <v>102</v>
      </c>
      <c r="D153" s="57" t="s">
        <v>103</v>
      </c>
      <c r="E153" s="58" t="s">
        <v>29</v>
      </c>
      <c r="F153" s="65">
        <v>3546664.8</v>
      </c>
      <c r="G153" s="64">
        <v>0</v>
      </c>
      <c r="H153" s="65">
        <v>0</v>
      </c>
      <c r="I153" s="65">
        <v>0</v>
      </c>
      <c r="J153" s="44">
        <f>H153-I153</f>
        <v>0</v>
      </c>
      <c r="K153" s="66" t="e">
        <f t="shared" si="13"/>
        <v>#DIV/0!</v>
      </c>
    </row>
    <row r="154" spans="1:11" s="19" customFormat="1" ht="47.25" customHeight="1">
      <c r="A154" s="155" t="s">
        <v>151</v>
      </c>
      <c r="B154" s="156"/>
      <c r="C154" s="156"/>
      <c r="D154" s="156"/>
      <c r="E154" s="156"/>
      <c r="F154" s="102">
        <f>F153</f>
        <v>3546664.8</v>
      </c>
      <c r="G154" s="101">
        <f>G153</f>
        <v>0</v>
      </c>
      <c r="H154" s="102">
        <f>H153</f>
        <v>0</v>
      </c>
      <c r="I154" s="102">
        <f>I153</f>
        <v>0</v>
      </c>
      <c r="J154" s="103">
        <f>J153</f>
        <v>0</v>
      </c>
      <c r="K154" s="42" t="e">
        <f t="shared" si="13"/>
        <v>#DIV/0!</v>
      </c>
    </row>
    <row r="155" spans="1:11" s="19" customFormat="1" ht="75" customHeight="1">
      <c r="A155" s="165" t="s">
        <v>166</v>
      </c>
      <c r="B155" s="166"/>
      <c r="C155" s="166"/>
      <c r="D155" s="166"/>
      <c r="E155" s="171"/>
      <c r="F155" s="116">
        <f>F141+F143+F145+F147+F150+F152+F154</f>
        <v>4031164.76</v>
      </c>
      <c r="G155" s="115">
        <f>G141+G143+G145+G147+G150+G152+G154</f>
        <v>100000</v>
      </c>
      <c r="H155" s="116">
        <f>H141+H143+H145+H147+H150+H152+H154</f>
        <v>94900</v>
      </c>
      <c r="I155" s="116">
        <f>I141+I143+I145+I147+I150+I152+I154</f>
        <v>27625.28</v>
      </c>
      <c r="J155" s="117">
        <f>J141+J143+J145+J147+J150+J152+J154</f>
        <v>67274.72</v>
      </c>
      <c r="K155" s="42">
        <f t="shared" si="13"/>
        <v>29.109884088514228</v>
      </c>
    </row>
    <row r="156" spans="1:11" ht="24.75" customHeight="1">
      <c r="A156" s="95" t="s">
        <v>77</v>
      </c>
      <c r="B156" s="56" t="s">
        <v>52</v>
      </c>
      <c r="C156" s="57" t="s">
        <v>53</v>
      </c>
      <c r="D156" s="57" t="s">
        <v>8</v>
      </c>
      <c r="E156" s="58" t="s">
        <v>11</v>
      </c>
      <c r="F156" s="65">
        <v>0</v>
      </c>
      <c r="G156" s="64">
        <v>50000</v>
      </c>
      <c r="H156" s="65">
        <v>50000</v>
      </c>
      <c r="I156" s="65">
        <v>0</v>
      </c>
      <c r="J156" s="44">
        <f>H156-I156</f>
        <v>50000</v>
      </c>
      <c r="K156" s="66">
        <f t="shared" si="13"/>
        <v>0</v>
      </c>
    </row>
    <row r="157" spans="1:11" ht="37.5" customHeight="1">
      <c r="A157" s="169" t="s">
        <v>153</v>
      </c>
      <c r="B157" s="170"/>
      <c r="C157" s="170"/>
      <c r="D157" s="170"/>
      <c r="E157" s="170"/>
      <c r="F157" s="102">
        <f>F156</f>
        <v>0</v>
      </c>
      <c r="G157" s="101">
        <f>G156</f>
        <v>50000</v>
      </c>
      <c r="H157" s="102">
        <f>H156</f>
        <v>50000</v>
      </c>
      <c r="I157" s="102">
        <f>I156</f>
        <v>0</v>
      </c>
      <c r="J157" s="123">
        <f>H157-I157</f>
        <v>50000</v>
      </c>
      <c r="K157" s="42">
        <f t="shared" si="13"/>
        <v>0</v>
      </c>
    </row>
    <row r="158" spans="1:11" ht="37.5" customHeight="1">
      <c r="A158" s="55" t="s">
        <v>78</v>
      </c>
      <c r="B158" s="56" t="s">
        <v>52</v>
      </c>
      <c r="C158" s="57" t="s">
        <v>191</v>
      </c>
      <c r="D158" s="57" t="s">
        <v>192</v>
      </c>
      <c r="E158" s="58" t="s">
        <v>12</v>
      </c>
      <c r="F158" s="105">
        <v>0</v>
      </c>
      <c r="G158" s="104">
        <v>0</v>
      </c>
      <c r="H158" s="105">
        <v>1850960</v>
      </c>
      <c r="I158" s="105">
        <v>0</v>
      </c>
      <c r="J158" s="44">
        <f>H158-I158</f>
        <v>1850960</v>
      </c>
      <c r="K158" s="66">
        <f t="shared" si="13"/>
        <v>0</v>
      </c>
    </row>
    <row r="159" spans="1:11" ht="57.75" customHeight="1">
      <c r="A159" s="169" t="s">
        <v>178</v>
      </c>
      <c r="B159" s="170"/>
      <c r="C159" s="170"/>
      <c r="D159" s="170"/>
      <c r="E159" s="202"/>
      <c r="F159" s="102">
        <f>F158</f>
        <v>0</v>
      </c>
      <c r="G159" s="102">
        <f aca="true" t="shared" si="14" ref="G159:K163">G158</f>
        <v>0</v>
      </c>
      <c r="H159" s="102">
        <f t="shared" si="14"/>
        <v>1850960</v>
      </c>
      <c r="I159" s="102">
        <f t="shared" si="14"/>
        <v>0</v>
      </c>
      <c r="J159" s="102">
        <f t="shared" si="14"/>
        <v>1850960</v>
      </c>
      <c r="K159" s="139">
        <f t="shared" si="14"/>
        <v>0</v>
      </c>
    </row>
    <row r="160" spans="1:11" ht="31.5" customHeight="1">
      <c r="A160" s="55" t="s">
        <v>78</v>
      </c>
      <c r="B160" s="56" t="s">
        <v>52</v>
      </c>
      <c r="C160" s="57" t="s">
        <v>194</v>
      </c>
      <c r="D160" s="57" t="s">
        <v>8</v>
      </c>
      <c r="E160" s="58" t="s">
        <v>12</v>
      </c>
      <c r="F160" s="105">
        <v>0</v>
      </c>
      <c r="G160" s="104">
        <v>0</v>
      </c>
      <c r="H160" s="105">
        <v>261616.16</v>
      </c>
      <c r="I160" s="105">
        <v>0</v>
      </c>
      <c r="J160" s="105">
        <f t="shared" si="14"/>
        <v>1850960</v>
      </c>
      <c r="K160" s="140">
        <f t="shared" si="14"/>
        <v>0</v>
      </c>
    </row>
    <row r="161" spans="1:11" ht="33.75" customHeight="1">
      <c r="A161" s="55" t="s">
        <v>79</v>
      </c>
      <c r="B161" s="56" t="s">
        <v>52</v>
      </c>
      <c r="C161" s="57" t="s">
        <v>194</v>
      </c>
      <c r="D161" s="57" t="s">
        <v>8</v>
      </c>
      <c r="E161" s="58" t="s">
        <v>29</v>
      </c>
      <c r="F161" s="105">
        <v>0</v>
      </c>
      <c r="G161" s="104">
        <v>0</v>
      </c>
      <c r="H161" s="105">
        <v>179095</v>
      </c>
      <c r="I161" s="105">
        <v>179095</v>
      </c>
      <c r="J161" s="105">
        <f t="shared" si="14"/>
        <v>1850960</v>
      </c>
      <c r="K161" s="140">
        <f t="shared" si="14"/>
        <v>0</v>
      </c>
    </row>
    <row r="162" spans="1:11" ht="27.75" customHeight="1">
      <c r="A162" s="55" t="s">
        <v>82</v>
      </c>
      <c r="B162" s="56" t="s">
        <v>52</v>
      </c>
      <c r="C162" s="57" t="s">
        <v>194</v>
      </c>
      <c r="D162" s="57" t="s">
        <v>8</v>
      </c>
      <c r="E162" s="58" t="s">
        <v>14</v>
      </c>
      <c r="F162" s="105">
        <v>0</v>
      </c>
      <c r="G162" s="104">
        <v>0</v>
      </c>
      <c r="H162" s="105">
        <v>900</v>
      </c>
      <c r="I162" s="105">
        <v>900</v>
      </c>
      <c r="J162" s="105">
        <f t="shared" si="14"/>
        <v>1850960</v>
      </c>
      <c r="K162" s="140">
        <f t="shared" si="14"/>
        <v>0</v>
      </c>
    </row>
    <row r="163" spans="1:11" ht="42.75" customHeight="1">
      <c r="A163" s="169" t="s">
        <v>193</v>
      </c>
      <c r="B163" s="170"/>
      <c r="C163" s="170"/>
      <c r="D163" s="170"/>
      <c r="E163" s="202"/>
      <c r="F163" s="102">
        <f>F160+F161+F162</f>
        <v>0</v>
      </c>
      <c r="G163" s="102">
        <f>G160+G161+G162</f>
        <v>0</v>
      </c>
      <c r="H163" s="102">
        <f>H160+H161+H162</f>
        <v>441611.16000000003</v>
      </c>
      <c r="I163" s="102">
        <f>I160+I161+I162</f>
        <v>179995</v>
      </c>
      <c r="J163" s="102">
        <f>J160+J161+J162</f>
        <v>5552880</v>
      </c>
      <c r="K163" s="139">
        <f t="shared" si="14"/>
        <v>0</v>
      </c>
    </row>
    <row r="164" spans="1:11" ht="24.75" customHeight="1">
      <c r="A164" s="55" t="s">
        <v>75</v>
      </c>
      <c r="B164" s="56" t="s">
        <v>52</v>
      </c>
      <c r="C164" s="57" t="s">
        <v>54</v>
      </c>
      <c r="D164" s="57" t="s">
        <v>8</v>
      </c>
      <c r="E164" s="58" t="s">
        <v>46</v>
      </c>
      <c r="F164" s="65">
        <v>0</v>
      </c>
      <c r="G164" s="64">
        <v>100000</v>
      </c>
      <c r="H164" s="65">
        <v>100000</v>
      </c>
      <c r="I164" s="65">
        <v>0</v>
      </c>
      <c r="J164" s="44">
        <f aca="true" t="shared" si="15" ref="J164:J170">H164-I164</f>
        <v>100000</v>
      </c>
      <c r="K164" s="66">
        <f t="shared" si="13"/>
        <v>0</v>
      </c>
    </row>
    <row r="165" spans="1:11" ht="24.75" customHeight="1">
      <c r="A165" s="95" t="s">
        <v>77</v>
      </c>
      <c r="B165" s="56" t="s">
        <v>52</v>
      </c>
      <c r="C165" s="57" t="s">
        <v>54</v>
      </c>
      <c r="D165" s="57" t="s">
        <v>8</v>
      </c>
      <c r="E165" s="58" t="s">
        <v>11</v>
      </c>
      <c r="F165" s="65">
        <v>100850.98</v>
      </c>
      <c r="G165" s="64">
        <v>415400</v>
      </c>
      <c r="H165" s="65">
        <v>415400</v>
      </c>
      <c r="I165" s="65">
        <v>123579.33</v>
      </c>
      <c r="J165" s="44">
        <f t="shared" si="15"/>
        <v>291820.67</v>
      </c>
      <c r="K165" s="66">
        <f t="shared" si="13"/>
        <v>29.7494776119403</v>
      </c>
    </row>
    <row r="166" spans="1:11" ht="25.5" customHeight="1">
      <c r="A166" s="55" t="s">
        <v>78</v>
      </c>
      <c r="B166" s="56" t="s">
        <v>52</v>
      </c>
      <c r="C166" s="57" t="s">
        <v>54</v>
      </c>
      <c r="D166" s="57" t="s">
        <v>8</v>
      </c>
      <c r="E166" s="58" t="s">
        <v>12</v>
      </c>
      <c r="F166" s="65">
        <v>0</v>
      </c>
      <c r="G166" s="64">
        <v>150000</v>
      </c>
      <c r="H166" s="65">
        <v>136388.84</v>
      </c>
      <c r="I166" s="65">
        <v>42665.6</v>
      </c>
      <c r="J166" s="44">
        <f t="shared" si="15"/>
        <v>93723.23999999999</v>
      </c>
      <c r="K166" s="66">
        <v>0</v>
      </c>
    </row>
    <row r="167" spans="1:11" ht="24.75" customHeight="1">
      <c r="A167" s="55" t="s">
        <v>79</v>
      </c>
      <c r="B167" s="56" t="s">
        <v>52</v>
      </c>
      <c r="C167" s="57" t="s">
        <v>54</v>
      </c>
      <c r="D167" s="57" t="s">
        <v>8</v>
      </c>
      <c r="E167" s="58" t="s">
        <v>29</v>
      </c>
      <c r="F167" s="65">
        <v>10800</v>
      </c>
      <c r="G167" s="64">
        <v>453000</v>
      </c>
      <c r="H167" s="65">
        <v>453000</v>
      </c>
      <c r="I167" s="65">
        <v>0</v>
      </c>
      <c r="J167" s="44">
        <f t="shared" si="15"/>
        <v>453000</v>
      </c>
      <c r="K167" s="66">
        <f>I167/H167*100</f>
        <v>0</v>
      </c>
    </row>
    <row r="168" spans="1:11" ht="24.75" customHeight="1">
      <c r="A168" s="55" t="s">
        <v>80</v>
      </c>
      <c r="B168" s="56" t="s">
        <v>52</v>
      </c>
      <c r="C168" s="57" t="s">
        <v>54</v>
      </c>
      <c r="D168" s="57" t="s">
        <v>8</v>
      </c>
      <c r="E168" s="58" t="s">
        <v>13</v>
      </c>
      <c r="F168" s="65">
        <v>0</v>
      </c>
      <c r="G168" s="64">
        <v>0</v>
      </c>
      <c r="H168" s="65">
        <v>0</v>
      </c>
      <c r="I168" s="65">
        <v>0</v>
      </c>
      <c r="J168" s="44">
        <f t="shared" si="15"/>
        <v>0</v>
      </c>
      <c r="K168" s="66">
        <v>0</v>
      </c>
    </row>
    <row r="169" spans="1:11" ht="24.75" customHeight="1">
      <c r="A169" s="55" t="s">
        <v>81</v>
      </c>
      <c r="B169" s="56" t="s">
        <v>52</v>
      </c>
      <c r="C169" s="57" t="s">
        <v>54</v>
      </c>
      <c r="D169" s="57" t="s">
        <v>8</v>
      </c>
      <c r="E169" s="58" t="s">
        <v>47</v>
      </c>
      <c r="F169" s="65">
        <v>0</v>
      </c>
      <c r="G169" s="64">
        <v>97800</v>
      </c>
      <c r="H169" s="65">
        <v>97800</v>
      </c>
      <c r="I169" s="65">
        <v>0</v>
      </c>
      <c r="J169" s="44">
        <f t="shared" si="15"/>
        <v>97800</v>
      </c>
      <c r="K169" s="66"/>
    </row>
    <row r="170" spans="1:11" ht="24.75" customHeight="1">
      <c r="A170" s="55" t="s">
        <v>82</v>
      </c>
      <c r="B170" s="56" t="s">
        <v>52</v>
      </c>
      <c r="C170" s="57" t="s">
        <v>54</v>
      </c>
      <c r="D170" s="57" t="s">
        <v>8</v>
      </c>
      <c r="E170" s="58" t="s">
        <v>14</v>
      </c>
      <c r="F170" s="65">
        <v>33510</v>
      </c>
      <c r="G170" s="64">
        <v>148700</v>
      </c>
      <c r="H170" s="65">
        <v>148700</v>
      </c>
      <c r="I170" s="65">
        <v>83877</v>
      </c>
      <c r="J170" s="44">
        <f t="shared" si="15"/>
        <v>64823</v>
      </c>
      <c r="K170" s="66">
        <f>I170/H170*100</f>
        <v>56.40685944855414</v>
      </c>
    </row>
    <row r="171" spans="1:11" s="19" customFormat="1" ht="33" customHeight="1">
      <c r="A171" s="155" t="s">
        <v>154</v>
      </c>
      <c r="B171" s="156"/>
      <c r="C171" s="156"/>
      <c r="D171" s="156"/>
      <c r="E171" s="156"/>
      <c r="F171" s="102">
        <f>SUM(F164:F170)</f>
        <v>145160.97999999998</v>
      </c>
      <c r="G171" s="101">
        <f>SUM(G164:G170)</f>
        <v>1364900</v>
      </c>
      <c r="H171" s="102">
        <f>SUM(H164:H170)</f>
        <v>1351288.8399999999</v>
      </c>
      <c r="I171" s="102">
        <f>SUM(I164:I170)</f>
        <v>250121.93</v>
      </c>
      <c r="J171" s="103">
        <f>SUM(J164:J170)</f>
        <v>1101166.91</v>
      </c>
      <c r="K171" s="42">
        <f>I171/H171*100</f>
        <v>18.50987905738939</v>
      </c>
    </row>
    <row r="172" spans="1:11" s="19" customFormat="1" ht="50.25" customHeight="1">
      <c r="A172" s="142" t="s">
        <v>152</v>
      </c>
      <c r="B172" s="143"/>
      <c r="C172" s="143"/>
      <c r="D172" s="143"/>
      <c r="E172" s="157"/>
      <c r="F172" s="102">
        <f>F157+F171</f>
        <v>145160.97999999998</v>
      </c>
      <c r="G172" s="101">
        <f>G157+G171</f>
        <v>1414900</v>
      </c>
      <c r="H172" s="102">
        <f>H157+H159+H163+H171</f>
        <v>3693860</v>
      </c>
      <c r="I172" s="102">
        <f>I157+I159+I163+I171</f>
        <v>430116.93</v>
      </c>
      <c r="J172" s="103">
        <f>J157+J171</f>
        <v>1151166.91</v>
      </c>
      <c r="K172" s="42">
        <f>I172/H172*100</f>
        <v>11.644104811768718</v>
      </c>
    </row>
    <row r="173" spans="1:11" s="19" customFormat="1" ht="24.75" customHeight="1">
      <c r="A173" s="165" t="s">
        <v>111</v>
      </c>
      <c r="B173" s="166"/>
      <c r="C173" s="166"/>
      <c r="D173" s="166"/>
      <c r="E173" s="166"/>
      <c r="F173" s="12">
        <f>F155+F172</f>
        <v>4176325.7399999998</v>
      </c>
      <c r="G173" s="11">
        <f>G155+G172</f>
        <v>1514900</v>
      </c>
      <c r="H173" s="12">
        <f>H155+H172</f>
        <v>3788760</v>
      </c>
      <c r="I173" s="12">
        <f>I155+I172</f>
        <v>457742.20999999996</v>
      </c>
      <c r="J173" s="13">
        <f>J155+J172</f>
        <v>1218441.63</v>
      </c>
      <c r="K173" s="42">
        <f>I173/H173*100</f>
        <v>12.081583684371665</v>
      </c>
    </row>
    <row r="174" spans="1:11" s="19" customFormat="1" ht="24.75" customHeight="1">
      <c r="A174" s="95" t="s">
        <v>77</v>
      </c>
      <c r="B174" s="56" t="s">
        <v>55</v>
      </c>
      <c r="C174" s="57" t="s">
        <v>56</v>
      </c>
      <c r="D174" s="57" t="s">
        <v>8</v>
      </c>
      <c r="E174" s="111">
        <v>225</v>
      </c>
      <c r="F174" s="65">
        <v>0</v>
      </c>
      <c r="G174" s="64">
        <v>20000</v>
      </c>
      <c r="H174" s="65">
        <v>0</v>
      </c>
      <c r="I174" s="65">
        <v>0</v>
      </c>
      <c r="J174" s="141">
        <f>H174-I174</f>
        <v>0</v>
      </c>
      <c r="K174" s="42">
        <v>0</v>
      </c>
    </row>
    <row r="175" spans="1:11" ht="24.75" customHeight="1">
      <c r="A175" s="118" t="s">
        <v>82</v>
      </c>
      <c r="B175" s="119" t="s">
        <v>55</v>
      </c>
      <c r="C175" s="120" t="s">
        <v>56</v>
      </c>
      <c r="D175" s="120" t="s">
        <v>8</v>
      </c>
      <c r="E175" s="121" t="s">
        <v>14</v>
      </c>
      <c r="F175" s="122">
        <v>0</v>
      </c>
      <c r="G175" s="64">
        <v>0</v>
      </c>
      <c r="H175" s="65">
        <v>44400</v>
      </c>
      <c r="I175" s="65">
        <v>41900</v>
      </c>
      <c r="J175" s="141">
        <f>H175-I175</f>
        <v>2500</v>
      </c>
      <c r="K175" s="42">
        <f aca="true" t="shared" si="16" ref="K175:K182">I175/H175*100</f>
        <v>94.36936936936937</v>
      </c>
    </row>
    <row r="176" spans="1:11" ht="24.75" customHeight="1">
      <c r="A176" s="124" t="s">
        <v>106</v>
      </c>
      <c r="B176" s="119" t="s">
        <v>55</v>
      </c>
      <c r="C176" s="120" t="s">
        <v>56</v>
      </c>
      <c r="D176" s="120" t="s">
        <v>8</v>
      </c>
      <c r="E176" s="121" t="s">
        <v>104</v>
      </c>
      <c r="F176" s="122">
        <v>0</v>
      </c>
      <c r="G176" s="64">
        <v>30000</v>
      </c>
      <c r="H176" s="65">
        <v>5600</v>
      </c>
      <c r="I176" s="65">
        <v>5600</v>
      </c>
      <c r="J176" s="141">
        <f>H176-I176</f>
        <v>0</v>
      </c>
      <c r="K176" s="42"/>
    </row>
    <row r="177" spans="1:11" ht="36" customHeight="1">
      <c r="A177" s="199" t="s">
        <v>156</v>
      </c>
      <c r="B177" s="200"/>
      <c r="C177" s="200"/>
      <c r="D177" s="200"/>
      <c r="E177" s="201"/>
      <c r="F177" s="116">
        <f>F174+F175+F176</f>
        <v>0</v>
      </c>
      <c r="G177" s="116">
        <f>G174+G175+G176</f>
        <v>50000</v>
      </c>
      <c r="H177" s="116">
        <f>H174+H175+H176</f>
        <v>50000</v>
      </c>
      <c r="I177" s="116">
        <f>I174+I175+I176</f>
        <v>47500</v>
      </c>
      <c r="J177" s="116">
        <f>J174+J175+J176</f>
        <v>2500</v>
      </c>
      <c r="K177" s="42">
        <f t="shared" si="16"/>
        <v>95</v>
      </c>
    </row>
    <row r="178" spans="1:11" s="19" customFormat="1" ht="39" customHeight="1">
      <c r="A178" s="146" t="s">
        <v>155</v>
      </c>
      <c r="B178" s="147"/>
      <c r="C178" s="147"/>
      <c r="D178" s="147"/>
      <c r="E178" s="147"/>
      <c r="F178" s="102">
        <f>F177</f>
        <v>0</v>
      </c>
      <c r="G178" s="102">
        <f>G177</f>
        <v>50000</v>
      </c>
      <c r="H178" s="102">
        <f>H177</f>
        <v>50000</v>
      </c>
      <c r="I178" s="102">
        <f>I177</f>
        <v>47500</v>
      </c>
      <c r="J178" s="102">
        <f>J177</f>
        <v>2500</v>
      </c>
      <c r="K178" s="42">
        <f t="shared" si="16"/>
        <v>95</v>
      </c>
    </row>
    <row r="179" spans="1:11" ht="44.25" customHeight="1">
      <c r="A179" s="124" t="s">
        <v>105</v>
      </c>
      <c r="B179" s="119" t="s">
        <v>57</v>
      </c>
      <c r="C179" s="120" t="s">
        <v>58</v>
      </c>
      <c r="D179" s="120" t="s">
        <v>59</v>
      </c>
      <c r="E179" s="121" t="s">
        <v>60</v>
      </c>
      <c r="F179" s="89">
        <v>427108.38</v>
      </c>
      <c r="G179" s="88">
        <v>941295</v>
      </c>
      <c r="H179" s="89">
        <v>941295</v>
      </c>
      <c r="I179" s="89">
        <v>371866</v>
      </c>
      <c r="J179" s="90">
        <f>H179-I179</f>
        <v>569429</v>
      </c>
      <c r="K179" s="91">
        <f t="shared" si="16"/>
        <v>39.50578723991947</v>
      </c>
    </row>
    <row r="180" spans="1:11" ht="50.25" customHeight="1">
      <c r="A180" s="199" t="s">
        <v>158</v>
      </c>
      <c r="B180" s="200"/>
      <c r="C180" s="200"/>
      <c r="D180" s="200"/>
      <c r="E180" s="201"/>
      <c r="F180" s="114">
        <f>F179</f>
        <v>427108.38</v>
      </c>
      <c r="G180" s="114">
        <f>G179</f>
        <v>941295</v>
      </c>
      <c r="H180" s="114">
        <f>H179</f>
        <v>941295</v>
      </c>
      <c r="I180" s="114">
        <f>I179</f>
        <v>371866</v>
      </c>
      <c r="J180" s="114">
        <f>J179</f>
        <v>569429</v>
      </c>
      <c r="K180" s="72">
        <f t="shared" si="16"/>
        <v>39.50578723991947</v>
      </c>
    </row>
    <row r="181" spans="1:11" s="19" customFormat="1" ht="39.75" customHeight="1">
      <c r="A181" s="146" t="s">
        <v>157</v>
      </c>
      <c r="B181" s="147"/>
      <c r="C181" s="147"/>
      <c r="D181" s="147"/>
      <c r="E181" s="147"/>
      <c r="F181" s="69">
        <f>F179</f>
        <v>427108.38</v>
      </c>
      <c r="G181" s="125">
        <f>G179</f>
        <v>941295</v>
      </c>
      <c r="H181" s="69">
        <f>H179</f>
        <v>941295</v>
      </c>
      <c r="I181" s="69">
        <f>I179</f>
        <v>371866</v>
      </c>
      <c r="J181" s="69">
        <f>J179</f>
        <v>569429</v>
      </c>
      <c r="K181" s="42">
        <f t="shared" si="16"/>
        <v>39.50578723991947</v>
      </c>
    </row>
    <row r="182" spans="1:11" ht="34.5" customHeight="1">
      <c r="A182" s="55" t="s">
        <v>78</v>
      </c>
      <c r="B182" s="56" t="s">
        <v>61</v>
      </c>
      <c r="C182" s="57" t="s">
        <v>62</v>
      </c>
      <c r="D182" s="57" t="s">
        <v>8</v>
      </c>
      <c r="E182" s="58" t="s">
        <v>12</v>
      </c>
      <c r="F182" s="126">
        <v>24387.94</v>
      </c>
      <c r="G182" s="127">
        <v>233800</v>
      </c>
      <c r="H182" s="126">
        <v>135190</v>
      </c>
      <c r="I182" s="126">
        <v>38808.38</v>
      </c>
      <c r="J182" s="59">
        <f>H182-I182</f>
        <v>96381.62</v>
      </c>
      <c r="K182" s="128">
        <f t="shared" si="16"/>
        <v>28.706546342185067</v>
      </c>
    </row>
    <row r="183" spans="1:11" ht="34.5" customHeight="1">
      <c r="A183" s="124"/>
      <c r="B183" s="56" t="s">
        <v>195</v>
      </c>
      <c r="C183" s="57" t="s">
        <v>62</v>
      </c>
      <c r="D183" s="57" t="s">
        <v>8</v>
      </c>
      <c r="E183" s="58" t="s">
        <v>197</v>
      </c>
      <c r="F183" s="126">
        <v>0</v>
      </c>
      <c r="G183" s="126">
        <v>0</v>
      </c>
      <c r="H183" s="126">
        <v>65340</v>
      </c>
      <c r="I183" s="126">
        <v>65340</v>
      </c>
      <c r="J183" s="59"/>
      <c r="K183" s="128"/>
    </row>
    <row r="184" spans="1:11" ht="34.5" customHeight="1">
      <c r="A184" s="124"/>
      <c r="B184" s="56" t="s">
        <v>196</v>
      </c>
      <c r="C184" s="57" t="s">
        <v>62</v>
      </c>
      <c r="D184" s="57" t="s">
        <v>8</v>
      </c>
      <c r="E184" s="58" t="s">
        <v>14</v>
      </c>
      <c r="F184" s="126">
        <v>0</v>
      </c>
      <c r="G184" s="126">
        <v>0</v>
      </c>
      <c r="H184" s="126">
        <v>108762.93</v>
      </c>
      <c r="I184" s="126">
        <v>31150</v>
      </c>
      <c r="J184" s="59"/>
      <c r="K184" s="128"/>
    </row>
    <row r="185" spans="1:11" ht="33" customHeight="1">
      <c r="A185" s="124" t="s">
        <v>106</v>
      </c>
      <c r="B185" s="119" t="s">
        <v>61</v>
      </c>
      <c r="C185" s="120" t="s">
        <v>62</v>
      </c>
      <c r="D185" s="120" t="s">
        <v>8</v>
      </c>
      <c r="E185" s="121" t="s">
        <v>104</v>
      </c>
      <c r="F185" s="130">
        <v>0</v>
      </c>
      <c r="G185" s="129">
        <v>0</v>
      </c>
      <c r="H185" s="130">
        <v>91870</v>
      </c>
      <c r="I185" s="130">
        <v>33270</v>
      </c>
      <c r="J185" s="44">
        <f>H185-I185</f>
        <v>58600</v>
      </c>
      <c r="K185" s="63">
        <v>0</v>
      </c>
    </row>
    <row r="186" spans="1:11" ht="42" customHeight="1">
      <c r="A186" s="144" t="s">
        <v>160</v>
      </c>
      <c r="B186" s="145"/>
      <c r="C186" s="145"/>
      <c r="D186" s="145"/>
      <c r="E186" s="162"/>
      <c r="F186" s="117">
        <f>F182+F185+F183+F184</f>
        <v>24387.94</v>
      </c>
      <c r="G186" s="117">
        <f>G182+G185+G183+G184</f>
        <v>233800</v>
      </c>
      <c r="H186" s="117">
        <f>H182+H185+H183+H184</f>
        <v>401162.93</v>
      </c>
      <c r="I186" s="117">
        <f>I182+I185+I183+I184</f>
        <v>168568.38</v>
      </c>
      <c r="J186" s="117">
        <f>J182+J185+J183+J184</f>
        <v>154981.62</v>
      </c>
      <c r="K186" s="131">
        <f aca="true" t="shared" si="17" ref="K186:K191">I186/H186*100</f>
        <v>42.01992940873176</v>
      </c>
    </row>
    <row r="187" spans="1:11" s="19" customFormat="1" ht="44.25" customHeight="1">
      <c r="A187" s="146" t="s">
        <v>159</v>
      </c>
      <c r="B187" s="147"/>
      <c r="C187" s="147"/>
      <c r="D187" s="147"/>
      <c r="E187" s="147"/>
      <c r="F187" s="102">
        <f>SUM(F182:F185)</f>
        <v>24387.94</v>
      </c>
      <c r="G187" s="101">
        <f>SUM(G182:G185)</f>
        <v>233800</v>
      </c>
      <c r="H187" s="102">
        <f>SUM(H182:H185)</f>
        <v>401162.93</v>
      </c>
      <c r="I187" s="102">
        <f>SUM(I182:I185)</f>
        <v>168568.38</v>
      </c>
      <c r="J187" s="103">
        <f>SUM(J182:J185)</f>
        <v>154981.62</v>
      </c>
      <c r="K187" s="42">
        <f t="shared" si="17"/>
        <v>42.01992940873176</v>
      </c>
    </row>
    <row r="188" spans="1:11" s="20" customFormat="1" ht="24.75" customHeight="1">
      <c r="A188" s="132" t="s">
        <v>107</v>
      </c>
      <c r="B188" s="133" t="s">
        <v>63</v>
      </c>
      <c r="C188" s="134">
        <v>7110020010</v>
      </c>
      <c r="D188" s="134">
        <v>730</v>
      </c>
      <c r="E188" s="135">
        <v>231</v>
      </c>
      <c r="F188" s="65">
        <v>0</v>
      </c>
      <c r="G188" s="64">
        <v>600</v>
      </c>
      <c r="H188" s="65">
        <v>600</v>
      </c>
      <c r="I188" s="65">
        <v>0</v>
      </c>
      <c r="J188" s="136">
        <f>H188-I188</f>
        <v>600</v>
      </c>
      <c r="K188" s="66">
        <f t="shared" si="17"/>
        <v>0</v>
      </c>
    </row>
    <row r="189" spans="1:11" s="20" customFormat="1" ht="45.75" customHeight="1">
      <c r="A189" s="204" t="s">
        <v>162</v>
      </c>
      <c r="B189" s="204"/>
      <c r="C189" s="204"/>
      <c r="D189" s="204"/>
      <c r="E189" s="204"/>
      <c r="F189" s="116">
        <f>F188</f>
        <v>0</v>
      </c>
      <c r="G189" s="115">
        <f>G188</f>
        <v>600</v>
      </c>
      <c r="H189" s="116">
        <f>H188</f>
        <v>600</v>
      </c>
      <c r="I189" s="116">
        <f>I188</f>
        <v>0</v>
      </c>
      <c r="J189" s="117">
        <f>J188</f>
        <v>600</v>
      </c>
      <c r="K189" s="42">
        <f t="shared" si="17"/>
        <v>0</v>
      </c>
    </row>
    <row r="190" spans="1:11" s="19" customFormat="1" ht="43.5" customHeight="1">
      <c r="A190" s="172" t="s">
        <v>161</v>
      </c>
      <c r="B190" s="173"/>
      <c r="C190" s="173"/>
      <c r="D190" s="173"/>
      <c r="E190" s="173"/>
      <c r="F190" s="102">
        <f>F188</f>
        <v>0</v>
      </c>
      <c r="G190" s="101">
        <f>G188</f>
        <v>600</v>
      </c>
      <c r="H190" s="102">
        <f>H188</f>
        <v>600</v>
      </c>
      <c r="I190" s="102">
        <f>I188</f>
        <v>0</v>
      </c>
      <c r="J190" s="103">
        <f>J188</f>
        <v>600</v>
      </c>
      <c r="K190" s="42">
        <f t="shared" si="17"/>
        <v>0</v>
      </c>
    </row>
    <row r="191" spans="1:11" ht="24.75" customHeight="1">
      <c r="A191" s="176" t="s">
        <v>64</v>
      </c>
      <c r="B191" s="177"/>
      <c r="C191" s="177"/>
      <c r="D191" s="177"/>
      <c r="E191" s="177"/>
      <c r="F191" s="12">
        <f>F106+F109+F117+F138+F173+F178+F181+F187+F190</f>
        <v>8934890.42</v>
      </c>
      <c r="G191" s="12">
        <f>G106+G109+G117+G138+G173+G178+G181+G187+G190</f>
        <v>10371970</v>
      </c>
      <c r="H191" s="12">
        <f>H106+H109+H117+H138+H173+H178+H181+H187+H190</f>
        <v>13638251.94</v>
      </c>
      <c r="I191" s="12">
        <f>I106+I109+I117+I138+I173+I178+I181+I187+I190</f>
        <v>5406373.850000001</v>
      </c>
      <c r="J191" s="12">
        <f>J106+J109+J117+J138+J173+J178+J181+J187+J190</f>
        <v>6030868.74</v>
      </c>
      <c r="K191" s="42">
        <f t="shared" si="17"/>
        <v>39.64125222048069</v>
      </c>
    </row>
    <row r="192" spans="1:7" ht="13.5" customHeight="1">
      <c r="A192" s="2"/>
      <c r="B192" s="21"/>
      <c r="C192" s="22"/>
      <c r="D192" s="22"/>
      <c r="E192" s="23"/>
      <c r="F192" s="23"/>
      <c r="G192" s="14"/>
    </row>
    <row r="193" spans="1:7" ht="12" customHeight="1">
      <c r="A193" s="2"/>
      <c r="B193" s="21"/>
      <c r="C193" s="22"/>
      <c r="D193" s="22"/>
      <c r="E193" s="23"/>
      <c r="F193" s="23"/>
      <c r="G193" s="14"/>
    </row>
    <row r="194" spans="1:7" ht="15.75">
      <c r="A194" s="2" t="s">
        <v>70</v>
      </c>
      <c r="B194" s="21"/>
      <c r="C194" s="22"/>
      <c r="D194" s="22"/>
      <c r="E194" s="23"/>
      <c r="F194" s="23"/>
      <c r="G194" s="14"/>
    </row>
    <row r="195" spans="1:7" ht="15.75">
      <c r="A195" s="2" t="s">
        <v>69</v>
      </c>
      <c r="B195" s="21"/>
      <c r="C195" s="22"/>
      <c r="D195" s="22"/>
      <c r="E195" s="23"/>
      <c r="F195" s="23"/>
      <c r="G195" s="14"/>
    </row>
    <row r="196" spans="2:6" ht="15.75">
      <c r="B196" s="21"/>
      <c r="C196" s="22"/>
      <c r="D196" s="22"/>
      <c r="E196" s="23"/>
      <c r="F196" s="23"/>
    </row>
    <row r="197" spans="2:6" ht="15.75">
      <c r="B197" s="21"/>
      <c r="C197" s="22"/>
      <c r="D197" s="22"/>
      <c r="E197" s="23"/>
      <c r="F197" s="23"/>
    </row>
    <row r="198" spans="2:6" ht="15.75">
      <c r="B198" s="21"/>
      <c r="C198" s="22"/>
      <c r="D198" s="22"/>
      <c r="E198" s="23"/>
      <c r="F198" s="23"/>
    </row>
    <row r="199" spans="2:6" ht="15.75">
      <c r="B199" s="21"/>
      <c r="C199" s="22"/>
      <c r="D199" s="22"/>
      <c r="E199" s="23"/>
      <c r="F199" s="23"/>
    </row>
    <row r="200" spans="2:6" ht="15.75">
      <c r="B200" s="21"/>
      <c r="C200" s="22"/>
      <c r="D200" s="22"/>
      <c r="E200" s="23"/>
      <c r="F200" s="23"/>
    </row>
    <row r="201" spans="2:6" ht="15.75">
      <c r="B201" s="21"/>
      <c r="C201" s="22"/>
      <c r="D201" s="22"/>
      <c r="E201" s="23"/>
      <c r="F201" s="23"/>
    </row>
    <row r="202" spans="2:6" ht="15.75">
      <c r="B202" s="21"/>
      <c r="C202" s="22"/>
      <c r="D202" s="22"/>
      <c r="E202" s="23"/>
      <c r="F202" s="23"/>
    </row>
    <row r="203" spans="2:6" ht="15.75">
      <c r="B203" s="21"/>
      <c r="C203" s="22"/>
      <c r="D203" s="22"/>
      <c r="E203" s="23"/>
      <c r="F203" s="23"/>
    </row>
    <row r="204" spans="2:6" ht="15.75">
      <c r="B204" s="21"/>
      <c r="C204" s="22"/>
      <c r="D204" s="22"/>
      <c r="E204" s="23"/>
      <c r="F204" s="23"/>
    </row>
    <row r="205" spans="2:6" ht="15.75">
      <c r="B205" s="21"/>
      <c r="C205" s="22"/>
      <c r="D205" s="22"/>
      <c r="E205" s="23"/>
      <c r="F205" s="23"/>
    </row>
    <row r="206" spans="2:6" ht="15.75">
      <c r="B206" s="21"/>
      <c r="C206" s="22"/>
      <c r="D206" s="22"/>
      <c r="E206" s="23"/>
      <c r="F206" s="23"/>
    </row>
    <row r="207" spans="2:6" ht="15.75">
      <c r="B207" s="21"/>
      <c r="C207" s="22"/>
      <c r="D207" s="22"/>
      <c r="E207" s="23"/>
      <c r="F207" s="23"/>
    </row>
    <row r="208" spans="2:6" ht="15.75">
      <c r="B208" s="21"/>
      <c r="C208" s="22"/>
      <c r="D208" s="22"/>
      <c r="E208" s="23"/>
      <c r="F208" s="23"/>
    </row>
    <row r="209" spans="2:6" ht="15.75">
      <c r="B209" s="21"/>
      <c r="C209" s="22"/>
      <c r="D209" s="22"/>
      <c r="E209" s="23"/>
      <c r="F209" s="23"/>
    </row>
    <row r="210" spans="2:6" ht="15.75">
      <c r="B210" s="21"/>
      <c r="C210" s="22"/>
      <c r="D210" s="22"/>
      <c r="E210" s="23"/>
      <c r="F210" s="23"/>
    </row>
    <row r="211" spans="2:6" ht="15.75">
      <c r="B211" s="21"/>
      <c r="C211" s="22"/>
      <c r="D211" s="22"/>
      <c r="E211" s="23"/>
      <c r="F211" s="23"/>
    </row>
    <row r="212" spans="2:6" ht="15.75">
      <c r="B212" s="21"/>
      <c r="C212" s="22"/>
      <c r="D212" s="22"/>
      <c r="E212" s="23"/>
      <c r="F212" s="23"/>
    </row>
    <row r="213" spans="2:6" ht="15.75">
      <c r="B213" s="21"/>
      <c r="C213" s="22"/>
      <c r="D213" s="22"/>
      <c r="E213" s="23"/>
      <c r="F213" s="23"/>
    </row>
    <row r="214" spans="2:6" ht="15.75">
      <c r="B214" s="21"/>
      <c r="C214" s="22"/>
      <c r="D214" s="22"/>
      <c r="E214" s="23"/>
      <c r="F214" s="23"/>
    </row>
    <row r="215" spans="2:6" ht="15.75">
      <c r="B215" s="21"/>
      <c r="C215" s="22"/>
      <c r="D215" s="22"/>
      <c r="E215" s="23"/>
      <c r="F215" s="23"/>
    </row>
    <row r="216" spans="2:6" ht="15.75">
      <c r="B216" s="21"/>
      <c r="C216" s="22"/>
      <c r="D216" s="22"/>
      <c r="E216" s="23"/>
      <c r="F216" s="23"/>
    </row>
    <row r="217" spans="2:6" ht="15.75">
      <c r="B217" s="21"/>
      <c r="C217" s="22"/>
      <c r="D217" s="22"/>
      <c r="E217" s="23"/>
      <c r="F217" s="23"/>
    </row>
    <row r="218" spans="2:6" ht="15.75">
      <c r="B218" s="21"/>
      <c r="C218" s="22"/>
      <c r="D218" s="22"/>
      <c r="E218" s="23"/>
      <c r="F218" s="23"/>
    </row>
    <row r="219" spans="2:6" ht="15.75">
      <c r="B219" s="21"/>
      <c r="C219" s="22"/>
      <c r="D219" s="22"/>
      <c r="E219" s="23"/>
      <c r="F219" s="23"/>
    </row>
    <row r="220" spans="2:6" ht="15.75">
      <c r="B220" s="21"/>
      <c r="C220" s="22"/>
      <c r="D220" s="22"/>
      <c r="E220" s="23"/>
      <c r="F220" s="23"/>
    </row>
    <row r="221" spans="2:6" ht="15.75">
      <c r="B221" s="21"/>
      <c r="C221" s="22"/>
      <c r="D221" s="22"/>
      <c r="E221" s="23"/>
      <c r="F221" s="23"/>
    </row>
    <row r="222" spans="2:6" ht="15.75">
      <c r="B222" s="21"/>
      <c r="C222" s="22"/>
      <c r="D222" s="22"/>
      <c r="E222" s="23"/>
      <c r="F222" s="23"/>
    </row>
    <row r="223" spans="2:6" ht="15.75">
      <c r="B223" s="21"/>
      <c r="C223" s="22"/>
      <c r="D223" s="22"/>
      <c r="E223" s="23"/>
      <c r="F223" s="23"/>
    </row>
    <row r="224" spans="2:6" ht="15.75">
      <c r="B224" s="21"/>
      <c r="C224" s="22"/>
      <c r="D224" s="22"/>
      <c r="E224" s="23"/>
      <c r="F224" s="23"/>
    </row>
    <row r="225" spans="2:6" ht="15.75">
      <c r="B225" s="21"/>
      <c r="C225" s="22"/>
      <c r="D225" s="22"/>
      <c r="E225" s="23"/>
      <c r="F225" s="23"/>
    </row>
    <row r="226" spans="2:6" ht="15.75">
      <c r="B226" s="21"/>
      <c r="C226" s="22"/>
      <c r="D226" s="22"/>
      <c r="E226" s="23"/>
      <c r="F226" s="23"/>
    </row>
    <row r="227" spans="2:6" ht="15.75">
      <c r="B227" s="21"/>
      <c r="C227" s="22"/>
      <c r="D227" s="22"/>
      <c r="E227" s="23"/>
      <c r="F227" s="23"/>
    </row>
    <row r="228" spans="2:6" ht="15.75">
      <c r="B228" s="21"/>
      <c r="C228" s="22"/>
      <c r="D228" s="22"/>
      <c r="E228" s="23"/>
      <c r="F228" s="23"/>
    </row>
    <row r="229" spans="2:6" ht="15.75">
      <c r="B229" s="21"/>
      <c r="C229" s="22"/>
      <c r="D229" s="22"/>
      <c r="E229" s="23"/>
      <c r="F229" s="23"/>
    </row>
    <row r="230" spans="2:6" ht="15.75">
      <c r="B230" s="21"/>
      <c r="C230" s="22"/>
      <c r="D230" s="22"/>
      <c r="E230" s="23"/>
      <c r="F230" s="23"/>
    </row>
    <row r="231" spans="2:6" ht="15.75">
      <c r="B231" s="21"/>
      <c r="C231" s="22"/>
      <c r="D231" s="22"/>
      <c r="E231" s="23"/>
      <c r="F231" s="23"/>
    </row>
    <row r="232" spans="2:6" ht="15.75">
      <c r="B232" s="21"/>
      <c r="C232" s="22"/>
      <c r="D232" s="22"/>
      <c r="E232" s="23"/>
      <c r="F232" s="23"/>
    </row>
    <row r="233" spans="2:6" ht="15.75">
      <c r="B233" s="21"/>
      <c r="C233" s="22"/>
      <c r="D233" s="22"/>
      <c r="E233" s="23"/>
      <c r="F233" s="23"/>
    </row>
    <row r="234" spans="2:6" ht="15.75">
      <c r="B234" s="21"/>
      <c r="C234" s="22"/>
      <c r="D234" s="22"/>
      <c r="E234" s="23"/>
      <c r="F234" s="23"/>
    </row>
    <row r="235" spans="2:6" ht="15.75">
      <c r="B235" s="21"/>
      <c r="C235" s="22"/>
      <c r="D235" s="22"/>
      <c r="E235" s="23"/>
      <c r="F235" s="23"/>
    </row>
    <row r="236" spans="2:6" ht="15.75">
      <c r="B236" s="21"/>
      <c r="C236" s="22"/>
      <c r="D236" s="22"/>
      <c r="E236" s="23"/>
      <c r="F236" s="23"/>
    </row>
    <row r="237" spans="2:6" ht="15.75">
      <c r="B237" s="21"/>
      <c r="C237" s="22"/>
      <c r="D237" s="22"/>
      <c r="E237" s="23"/>
      <c r="F237" s="23"/>
    </row>
    <row r="238" spans="2:6" ht="15.75">
      <c r="B238" s="21"/>
      <c r="C238" s="22"/>
      <c r="D238" s="22"/>
      <c r="E238" s="23"/>
      <c r="F238" s="23"/>
    </row>
    <row r="239" spans="2:6" ht="15.75">
      <c r="B239" s="21"/>
      <c r="C239" s="22"/>
      <c r="D239" s="22"/>
      <c r="E239" s="23"/>
      <c r="F239" s="23"/>
    </row>
    <row r="240" spans="2:6" ht="15.75">
      <c r="B240" s="21"/>
      <c r="C240" s="22"/>
      <c r="D240" s="22"/>
      <c r="E240" s="23"/>
      <c r="F240" s="23"/>
    </row>
    <row r="241" spans="2:6" ht="15.75">
      <c r="B241" s="21"/>
      <c r="C241" s="22"/>
      <c r="D241" s="22"/>
      <c r="E241" s="23"/>
      <c r="F241" s="23"/>
    </row>
    <row r="242" spans="2:6" ht="15.75">
      <c r="B242" s="21"/>
      <c r="C242" s="22"/>
      <c r="D242" s="22"/>
      <c r="E242" s="23"/>
      <c r="F242" s="23"/>
    </row>
    <row r="243" spans="2:6" ht="15.75">
      <c r="B243" s="21"/>
      <c r="C243" s="22"/>
      <c r="D243" s="22"/>
      <c r="E243" s="23"/>
      <c r="F243" s="23"/>
    </row>
    <row r="244" spans="2:6" ht="15.75">
      <c r="B244" s="21"/>
      <c r="C244" s="22"/>
      <c r="D244" s="22"/>
      <c r="E244" s="23"/>
      <c r="F244" s="23"/>
    </row>
    <row r="245" spans="2:6" ht="15.75">
      <c r="B245" s="21"/>
      <c r="C245" s="22"/>
      <c r="D245" s="22"/>
      <c r="E245" s="23"/>
      <c r="F245" s="23"/>
    </row>
    <row r="246" spans="2:6" ht="15.75">
      <c r="B246" s="21"/>
      <c r="C246" s="22"/>
      <c r="D246" s="22"/>
      <c r="E246" s="23"/>
      <c r="F246" s="23"/>
    </row>
    <row r="247" spans="2:6" ht="15.75">
      <c r="B247" s="21"/>
      <c r="C247" s="22"/>
      <c r="D247" s="22"/>
      <c r="E247" s="23"/>
      <c r="F247" s="23"/>
    </row>
    <row r="248" spans="2:6" ht="15.75">
      <c r="B248" s="21"/>
      <c r="C248" s="22"/>
      <c r="D248" s="22"/>
      <c r="E248" s="23"/>
      <c r="F248" s="23"/>
    </row>
    <row r="249" spans="2:6" ht="15.75">
      <c r="B249" s="21"/>
      <c r="C249" s="22"/>
      <c r="D249" s="22"/>
      <c r="E249" s="23"/>
      <c r="F249" s="23"/>
    </row>
    <row r="250" spans="2:6" ht="15.75">
      <c r="B250" s="21"/>
      <c r="C250" s="22"/>
      <c r="D250" s="22"/>
      <c r="E250" s="23"/>
      <c r="F250" s="23"/>
    </row>
    <row r="251" spans="2:6" ht="15.75">
      <c r="B251" s="21"/>
      <c r="C251" s="22"/>
      <c r="D251" s="22"/>
      <c r="E251" s="23"/>
      <c r="F251" s="23"/>
    </row>
    <row r="252" spans="2:6" ht="15.75">
      <c r="B252" s="21"/>
      <c r="C252" s="22"/>
      <c r="D252" s="22"/>
      <c r="E252" s="23"/>
      <c r="F252" s="23"/>
    </row>
    <row r="253" spans="2:6" ht="15.75">
      <c r="B253" s="21"/>
      <c r="C253" s="22"/>
      <c r="D253" s="22"/>
      <c r="E253" s="23"/>
      <c r="F253" s="23"/>
    </row>
    <row r="254" spans="2:6" ht="15.75">
      <c r="B254" s="21"/>
      <c r="C254" s="22"/>
      <c r="D254" s="22"/>
      <c r="E254" s="23"/>
      <c r="F254" s="23"/>
    </row>
    <row r="255" spans="2:6" ht="15.75">
      <c r="B255" s="21"/>
      <c r="C255" s="22"/>
      <c r="D255" s="22"/>
      <c r="E255" s="23"/>
      <c r="F255" s="23"/>
    </row>
    <row r="256" spans="2:6" ht="15.75">
      <c r="B256" s="21"/>
      <c r="C256" s="22"/>
      <c r="D256" s="22"/>
      <c r="E256" s="23"/>
      <c r="F256" s="23"/>
    </row>
    <row r="257" spans="2:6" ht="15.75">
      <c r="B257" s="21"/>
      <c r="C257" s="22"/>
      <c r="D257" s="22"/>
      <c r="E257" s="23"/>
      <c r="F257" s="23"/>
    </row>
    <row r="258" spans="2:6" ht="15.75">
      <c r="B258" s="21"/>
      <c r="C258" s="22"/>
      <c r="D258" s="22"/>
      <c r="E258" s="23"/>
      <c r="F258" s="23"/>
    </row>
    <row r="259" spans="2:6" ht="15.75">
      <c r="B259" s="21"/>
      <c r="C259" s="22"/>
      <c r="D259" s="22"/>
      <c r="E259" s="23"/>
      <c r="F259" s="23"/>
    </row>
    <row r="260" spans="2:6" ht="15.75">
      <c r="B260" s="21"/>
      <c r="C260" s="22"/>
      <c r="D260" s="22"/>
      <c r="E260" s="23"/>
      <c r="F260" s="23"/>
    </row>
    <row r="261" spans="2:6" ht="15.75">
      <c r="B261" s="21"/>
      <c r="C261" s="22"/>
      <c r="D261" s="22"/>
      <c r="E261" s="23"/>
      <c r="F261" s="23"/>
    </row>
    <row r="262" spans="2:6" ht="15.75">
      <c r="B262" s="21"/>
      <c r="C262" s="22"/>
      <c r="D262" s="22"/>
      <c r="E262" s="23"/>
      <c r="F262" s="23"/>
    </row>
    <row r="263" spans="2:6" ht="15.75">
      <c r="B263" s="21"/>
      <c r="C263" s="22"/>
      <c r="D263" s="22"/>
      <c r="E263" s="23"/>
      <c r="F263" s="23"/>
    </row>
    <row r="264" spans="2:6" ht="15.75">
      <c r="B264" s="21"/>
      <c r="C264" s="22"/>
      <c r="D264" s="22"/>
      <c r="E264" s="23"/>
      <c r="F264" s="23"/>
    </row>
    <row r="265" spans="2:6" ht="15.75">
      <c r="B265" s="21"/>
      <c r="C265" s="22"/>
      <c r="D265" s="22"/>
      <c r="E265" s="23"/>
      <c r="F265" s="23"/>
    </row>
    <row r="266" spans="2:6" ht="15.75">
      <c r="B266" s="21"/>
      <c r="C266" s="22"/>
      <c r="D266" s="22"/>
      <c r="E266" s="23"/>
      <c r="F266" s="23"/>
    </row>
    <row r="267" spans="2:6" ht="15.75">
      <c r="B267" s="21"/>
      <c r="C267" s="22"/>
      <c r="D267" s="22"/>
      <c r="E267" s="23"/>
      <c r="F267" s="23"/>
    </row>
    <row r="268" spans="2:6" ht="15.75">
      <c r="B268" s="21"/>
      <c r="C268" s="22"/>
      <c r="D268" s="22"/>
      <c r="E268" s="23"/>
      <c r="F268" s="23"/>
    </row>
    <row r="269" spans="2:6" ht="15.75">
      <c r="B269" s="21"/>
      <c r="C269" s="22"/>
      <c r="D269" s="22"/>
      <c r="E269" s="23"/>
      <c r="F269" s="23"/>
    </row>
    <row r="270" spans="2:6" ht="15.75">
      <c r="B270" s="21"/>
      <c r="C270" s="22"/>
      <c r="D270" s="22"/>
      <c r="E270" s="23"/>
      <c r="F270" s="23"/>
    </row>
    <row r="271" spans="2:6" ht="15.75">
      <c r="B271" s="21"/>
      <c r="C271" s="22"/>
      <c r="D271" s="22"/>
      <c r="E271" s="23"/>
      <c r="F271" s="23"/>
    </row>
    <row r="272" spans="2:6" ht="15.75">
      <c r="B272" s="21"/>
      <c r="C272" s="22"/>
      <c r="D272" s="22"/>
      <c r="E272" s="23"/>
      <c r="F272" s="23"/>
    </row>
    <row r="273" spans="2:6" ht="15.75">
      <c r="B273" s="21"/>
      <c r="C273" s="22"/>
      <c r="D273" s="22"/>
      <c r="E273" s="23"/>
      <c r="F273" s="23"/>
    </row>
    <row r="274" spans="2:6" ht="15.75">
      <c r="B274" s="21"/>
      <c r="C274" s="22"/>
      <c r="D274" s="22"/>
      <c r="E274" s="23"/>
      <c r="F274" s="23"/>
    </row>
    <row r="275" spans="2:6" ht="15.75">
      <c r="B275" s="21"/>
      <c r="C275" s="22"/>
      <c r="D275" s="22"/>
      <c r="E275" s="23"/>
      <c r="F275" s="23"/>
    </row>
    <row r="276" spans="2:6" ht="15.75">
      <c r="B276" s="21"/>
      <c r="C276" s="22"/>
      <c r="D276" s="22"/>
      <c r="E276" s="23"/>
      <c r="F276" s="23"/>
    </row>
    <row r="277" spans="2:6" ht="15.75">
      <c r="B277" s="21"/>
      <c r="C277" s="22"/>
      <c r="D277" s="22"/>
      <c r="E277" s="23"/>
      <c r="F277" s="23"/>
    </row>
    <row r="278" spans="2:6" ht="15.75">
      <c r="B278" s="21"/>
      <c r="C278" s="22"/>
      <c r="D278" s="22"/>
      <c r="E278" s="23"/>
      <c r="F278" s="23"/>
    </row>
    <row r="279" spans="2:6" ht="15.75">
      <c r="B279" s="21"/>
      <c r="C279" s="22"/>
      <c r="D279" s="22"/>
      <c r="E279" s="23"/>
      <c r="F279" s="23"/>
    </row>
    <row r="280" spans="2:6" ht="15.75">
      <c r="B280" s="21"/>
      <c r="C280" s="22"/>
      <c r="D280" s="22"/>
      <c r="E280" s="23"/>
      <c r="F280" s="23"/>
    </row>
    <row r="281" spans="2:6" ht="15.75">
      <c r="B281" s="21"/>
      <c r="C281" s="22"/>
      <c r="D281" s="22"/>
      <c r="E281" s="23"/>
      <c r="F281" s="23"/>
    </row>
    <row r="282" spans="2:6" ht="15.75">
      <c r="B282" s="21"/>
      <c r="C282" s="22"/>
      <c r="D282" s="22"/>
      <c r="E282" s="23"/>
      <c r="F282" s="23"/>
    </row>
    <row r="283" spans="2:6" ht="15.75">
      <c r="B283" s="21"/>
      <c r="C283" s="22"/>
      <c r="D283" s="22"/>
      <c r="E283" s="23"/>
      <c r="F283" s="23"/>
    </row>
    <row r="284" spans="2:6" ht="15.75">
      <c r="B284" s="21"/>
      <c r="C284" s="22"/>
      <c r="D284" s="22"/>
      <c r="E284" s="23"/>
      <c r="F284" s="23"/>
    </row>
    <row r="285" spans="2:5" ht="15.75">
      <c r="B285" s="21"/>
      <c r="C285" s="26"/>
      <c r="D285" s="27"/>
      <c r="E285" s="27"/>
    </row>
    <row r="286" spans="2:5" ht="15.75">
      <c r="B286" s="21"/>
      <c r="C286" s="26"/>
      <c r="D286" s="27"/>
      <c r="E286" s="27"/>
    </row>
    <row r="287" spans="2:5" ht="15.75">
      <c r="B287" s="21"/>
      <c r="C287" s="26"/>
      <c r="D287" s="27"/>
      <c r="E287" s="27"/>
    </row>
    <row r="288" spans="2:5" ht="15.75">
      <c r="B288" s="21"/>
      <c r="C288" s="26"/>
      <c r="D288" s="27"/>
      <c r="E288" s="27"/>
    </row>
    <row r="289" spans="2:5" ht="15.75">
      <c r="B289" s="21"/>
      <c r="C289" s="26"/>
      <c r="D289" s="27"/>
      <c r="E289" s="27"/>
    </row>
    <row r="290" spans="2:5" ht="15.75">
      <c r="B290" s="21"/>
      <c r="C290" s="26"/>
      <c r="D290" s="27"/>
      <c r="E290" s="27"/>
    </row>
    <row r="291" spans="2:5" ht="15.75">
      <c r="B291" s="21"/>
      <c r="C291" s="26"/>
      <c r="D291" s="27"/>
      <c r="E291" s="27"/>
    </row>
    <row r="292" spans="2:5" ht="15.75">
      <c r="B292" s="21"/>
      <c r="C292" s="26"/>
      <c r="D292" s="27"/>
      <c r="E292" s="27"/>
    </row>
    <row r="293" spans="2:5" ht="15.75">
      <c r="B293" s="21"/>
      <c r="C293" s="26"/>
      <c r="D293" s="27"/>
      <c r="E293" s="27"/>
    </row>
    <row r="294" spans="2:5" ht="15.75">
      <c r="B294" s="21"/>
      <c r="C294" s="26"/>
      <c r="D294" s="27"/>
      <c r="E294" s="27"/>
    </row>
    <row r="295" spans="2:5" ht="15.75">
      <c r="B295" s="21"/>
      <c r="C295" s="26"/>
      <c r="D295" s="27"/>
      <c r="E295" s="27"/>
    </row>
    <row r="296" spans="2:5" ht="15.75">
      <c r="B296" s="21"/>
      <c r="C296" s="26"/>
      <c r="D296" s="27"/>
      <c r="E296" s="27"/>
    </row>
    <row r="297" spans="2:5" ht="15.75">
      <c r="B297" s="21"/>
      <c r="C297" s="26"/>
      <c r="D297" s="27"/>
      <c r="E297" s="27"/>
    </row>
    <row r="298" spans="2:5" ht="15.75">
      <c r="B298" s="21"/>
      <c r="C298" s="26"/>
      <c r="D298" s="27"/>
      <c r="E298" s="27"/>
    </row>
    <row r="299" spans="2:5" ht="15.75">
      <c r="B299" s="21"/>
      <c r="C299" s="26"/>
      <c r="D299" s="27"/>
      <c r="E299" s="27"/>
    </row>
    <row r="300" spans="2:5" ht="15.75">
      <c r="B300" s="21"/>
      <c r="C300" s="26"/>
      <c r="D300" s="27"/>
      <c r="E300" s="27"/>
    </row>
    <row r="301" spans="2:5" ht="15.75">
      <c r="B301" s="21"/>
      <c r="C301" s="26"/>
      <c r="D301" s="27"/>
      <c r="E301" s="27"/>
    </row>
    <row r="302" spans="2:5" ht="15.75">
      <c r="B302" s="21"/>
      <c r="C302" s="26"/>
      <c r="D302" s="27"/>
      <c r="E302" s="27"/>
    </row>
    <row r="303" spans="2:5" ht="15.75">
      <c r="B303" s="21"/>
      <c r="C303" s="26"/>
      <c r="D303" s="27"/>
      <c r="E303" s="27"/>
    </row>
    <row r="304" spans="2:5" ht="15.75">
      <c r="B304" s="21"/>
      <c r="C304" s="26"/>
      <c r="D304" s="27"/>
      <c r="E304" s="27"/>
    </row>
    <row r="305" spans="2:5" ht="15.75">
      <c r="B305" s="21"/>
      <c r="C305" s="26"/>
      <c r="D305" s="27"/>
      <c r="E305" s="27"/>
    </row>
    <row r="306" spans="2:5" ht="15.75">
      <c r="B306" s="21"/>
      <c r="C306" s="26"/>
      <c r="D306" s="27"/>
      <c r="E306" s="27"/>
    </row>
    <row r="307" spans="2:5" ht="15.75">
      <c r="B307" s="21"/>
      <c r="C307" s="26"/>
      <c r="D307" s="27"/>
      <c r="E307" s="27"/>
    </row>
    <row r="308" spans="2:5" ht="15.75">
      <c r="B308" s="21"/>
      <c r="C308" s="26"/>
      <c r="D308" s="27"/>
      <c r="E308" s="27"/>
    </row>
    <row r="309" spans="2:5" ht="15.75">
      <c r="B309" s="21"/>
      <c r="C309" s="26"/>
      <c r="D309" s="27"/>
      <c r="E309" s="27"/>
    </row>
    <row r="310" spans="2:5" ht="15.75">
      <c r="B310" s="21"/>
      <c r="C310" s="26"/>
      <c r="D310" s="27"/>
      <c r="E310" s="27"/>
    </row>
    <row r="311" spans="2:5" ht="15.75">
      <c r="B311" s="21"/>
      <c r="C311" s="26"/>
      <c r="D311" s="27"/>
      <c r="E311" s="27"/>
    </row>
    <row r="312" spans="2:5" ht="15.75">
      <c r="B312" s="21"/>
      <c r="C312" s="26"/>
      <c r="D312" s="27"/>
      <c r="E312" s="27"/>
    </row>
    <row r="313" spans="2:5" ht="15.75">
      <c r="B313" s="21"/>
      <c r="C313" s="26"/>
      <c r="D313" s="27"/>
      <c r="E313" s="27"/>
    </row>
    <row r="314" spans="2:5" ht="15.75">
      <c r="B314" s="21"/>
      <c r="C314" s="26"/>
      <c r="D314" s="27"/>
      <c r="E314" s="27"/>
    </row>
    <row r="315" spans="2:5" ht="15.75">
      <c r="B315" s="21"/>
      <c r="C315" s="26"/>
      <c r="D315" s="27"/>
      <c r="E315" s="27"/>
    </row>
    <row r="316" spans="2:5" ht="15.75">
      <c r="B316" s="21"/>
      <c r="C316" s="26"/>
      <c r="D316" s="27"/>
      <c r="E316" s="27"/>
    </row>
    <row r="317" spans="2:5" ht="15.75">
      <c r="B317" s="21"/>
      <c r="C317" s="26"/>
      <c r="D317" s="27"/>
      <c r="E317" s="27"/>
    </row>
    <row r="318" spans="2:5" ht="15.75">
      <c r="B318" s="21"/>
      <c r="C318" s="26"/>
      <c r="D318" s="27"/>
      <c r="E318" s="27"/>
    </row>
    <row r="319" spans="2:5" ht="15.75">
      <c r="B319" s="21"/>
      <c r="C319" s="26"/>
      <c r="D319" s="27"/>
      <c r="E319" s="27"/>
    </row>
    <row r="320" spans="2:5" ht="15.75">
      <c r="B320" s="21"/>
      <c r="C320" s="26"/>
      <c r="D320" s="27"/>
      <c r="E320" s="27"/>
    </row>
    <row r="321" spans="2:5" ht="15.75">
      <c r="B321" s="21"/>
      <c r="C321" s="26"/>
      <c r="D321" s="27"/>
      <c r="E321" s="27"/>
    </row>
    <row r="322" spans="2:5" ht="15.75">
      <c r="B322" s="21"/>
      <c r="C322" s="26"/>
      <c r="D322" s="27"/>
      <c r="E322" s="27"/>
    </row>
    <row r="323" spans="2:5" ht="15.75">
      <c r="B323" s="21"/>
      <c r="C323" s="26"/>
      <c r="D323" s="27"/>
      <c r="E323" s="27"/>
    </row>
    <row r="324" spans="2:5" ht="15.75">
      <c r="B324" s="21"/>
      <c r="C324" s="26"/>
      <c r="D324" s="27"/>
      <c r="E324" s="27"/>
    </row>
    <row r="325" spans="2:5" ht="15.75">
      <c r="B325" s="21"/>
      <c r="C325" s="26"/>
      <c r="D325" s="27"/>
      <c r="E325" s="27"/>
    </row>
    <row r="326" spans="2:5" ht="15.75">
      <c r="B326" s="21"/>
      <c r="C326" s="26"/>
      <c r="D326" s="27"/>
      <c r="E326" s="27"/>
    </row>
    <row r="327" spans="2:5" ht="15.75">
      <c r="B327" s="21"/>
      <c r="C327" s="26"/>
      <c r="D327" s="27"/>
      <c r="E327" s="27"/>
    </row>
    <row r="328" spans="2:5" ht="15.75">
      <c r="B328" s="21"/>
      <c r="C328" s="26"/>
      <c r="D328" s="27"/>
      <c r="E328" s="27"/>
    </row>
    <row r="329" spans="2:5" ht="15.75">
      <c r="B329" s="21"/>
      <c r="C329" s="26"/>
      <c r="D329" s="27"/>
      <c r="E329" s="27"/>
    </row>
    <row r="330" spans="2:5" ht="15.75">
      <c r="B330" s="21"/>
      <c r="C330" s="26"/>
      <c r="D330" s="27"/>
      <c r="E330" s="27"/>
    </row>
    <row r="331" spans="2:5" ht="15.75">
      <c r="B331" s="21"/>
      <c r="C331" s="26"/>
      <c r="D331" s="27"/>
      <c r="E331" s="27"/>
    </row>
    <row r="332" spans="2:5" ht="15.75">
      <c r="B332" s="21"/>
      <c r="C332" s="26"/>
      <c r="D332" s="27"/>
      <c r="E332" s="27"/>
    </row>
    <row r="333" spans="2:5" ht="15.75">
      <c r="B333" s="21"/>
      <c r="C333" s="26"/>
      <c r="D333" s="27"/>
      <c r="E333" s="27"/>
    </row>
    <row r="334" spans="2:5" ht="15.75">
      <c r="B334" s="21"/>
      <c r="C334" s="26"/>
      <c r="D334" s="27"/>
      <c r="E334" s="27"/>
    </row>
    <row r="335" spans="2:5" ht="15.75">
      <c r="B335" s="21"/>
      <c r="C335" s="26"/>
      <c r="D335" s="27"/>
      <c r="E335" s="27"/>
    </row>
    <row r="336" spans="2:5" ht="15.75">
      <c r="B336" s="21"/>
      <c r="C336" s="26"/>
      <c r="D336" s="27"/>
      <c r="E336" s="27"/>
    </row>
    <row r="337" spans="2:5" ht="15.75">
      <c r="B337" s="21"/>
      <c r="C337" s="26"/>
      <c r="D337" s="27"/>
      <c r="E337" s="27"/>
    </row>
    <row r="338" spans="2:5" ht="15.75">
      <c r="B338" s="21"/>
      <c r="C338" s="26"/>
      <c r="D338" s="27"/>
      <c r="E338" s="27"/>
    </row>
    <row r="339" spans="2:5" ht="15.75">
      <c r="B339" s="21"/>
      <c r="C339" s="26"/>
      <c r="D339" s="27"/>
      <c r="E339" s="27"/>
    </row>
    <row r="340" spans="2:5" ht="15.75">
      <c r="B340" s="21"/>
      <c r="C340" s="26"/>
      <c r="D340" s="27"/>
      <c r="E340" s="27"/>
    </row>
    <row r="341" spans="2:5" ht="15.75">
      <c r="B341" s="21"/>
      <c r="C341" s="26"/>
      <c r="D341" s="27"/>
      <c r="E341" s="27"/>
    </row>
    <row r="342" spans="2:5" ht="15.75">
      <c r="B342" s="21"/>
      <c r="C342" s="26"/>
      <c r="D342" s="27"/>
      <c r="E342" s="27"/>
    </row>
    <row r="343" spans="2:5" ht="15.75">
      <c r="B343" s="21"/>
      <c r="C343" s="26"/>
      <c r="D343" s="27"/>
      <c r="E343" s="27"/>
    </row>
    <row r="344" spans="2:5" ht="15.75">
      <c r="B344" s="21"/>
      <c r="C344" s="26"/>
      <c r="D344" s="27"/>
      <c r="E344" s="27"/>
    </row>
    <row r="345" spans="2:5" ht="15.75">
      <c r="B345" s="21"/>
      <c r="C345" s="26"/>
      <c r="D345" s="27"/>
      <c r="E345" s="27"/>
    </row>
    <row r="346" spans="2:5" ht="15.75">
      <c r="B346" s="21"/>
      <c r="C346" s="26"/>
      <c r="D346" s="27"/>
      <c r="E346" s="27"/>
    </row>
    <row r="347" spans="2:5" ht="15.75">
      <c r="B347" s="21"/>
      <c r="C347" s="26"/>
      <c r="D347" s="27"/>
      <c r="E347" s="27"/>
    </row>
    <row r="348" spans="2:5" ht="15.75">
      <c r="B348" s="21"/>
      <c r="C348" s="26"/>
      <c r="D348" s="27"/>
      <c r="E348" s="27"/>
    </row>
    <row r="349" spans="2:5" ht="15.75">
      <c r="B349" s="21"/>
      <c r="C349" s="26"/>
      <c r="D349" s="27"/>
      <c r="E349" s="27"/>
    </row>
    <row r="350" spans="2:5" ht="15.75">
      <c r="B350" s="21"/>
      <c r="C350" s="26"/>
      <c r="D350" s="27"/>
      <c r="E350" s="27"/>
    </row>
    <row r="351" spans="2:5" ht="15.75">
      <c r="B351" s="21"/>
      <c r="C351" s="26"/>
      <c r="D351" s="27"/>
      <c r="E351" s="27"/>
    </row>
    <row r="352" spans="2:5" ht="15.75">
      <c r="B352" s="21"/>
      <c r="C352" s="26"/>
      <c r="D352" s="27"/>
      <c r="E352" s="27"/>
    </row>
    <row r="353" spans="2:5" ht="15.75">
      <c r="B353" s="21"/>
      <c r="C353" s="26"/>
      <c r="D353" s="27"/>
      <c r="E353" s="27"/>
    </row>
    <row r="354" spans="2:5" ht="15.75">
      <c r="B354" s="21"/>
      <c r="C354" s="26"/>
      <c r="D354" s="27"/>
      <c r="E354" s="27"/>
    </row>
    <row r="355" spans="2:5" ht="15.75">
      <c r="B355" s="21"/>
      <c r="C355" s="26"/>
      <c r="D355" s="27"/>
      <c r="E355" s="27"/>
    </row>
    <row r="356" spans="2:5" ht="15.75">
      <c r="B356" s="21"/>
      <c r="C356" s="26"/>
      <c r="D356" s="27"/>
      <c r="E356" s="27"/>
    </row>
    <row r="357" spans="2:5" ht="15.75">
      <c r="B357" s="21"/>
      <c r="C357" s="26"/>
      <c r="D357" s="27"/>
      <c r="E357" s="27"/>
    </row>
    <row r="358" spans="2:5" ht="15.75">
      <c r="B358" s="21"/>
      <c r="C358" s="26"/>
      <c r="D358" s="27"/>
      <c r="E358" s="27"/>
    </row>
    <row r="359" spans="2:5" ht="15.75">
      <c r="B359" s="21"/>
      <c r="C359" s="26"/>
      <c r="D359" s="27"/>
      <c r="E359" s="27"/>
    </row>
    <row r="360" spans="2:5" ht="15.75">
      <c r="B360" s="21"/>
      <c r="C360" s="26"/>
      <c r="D360" s="27"/>
      <c r="E360" s="27"/>
    </row>
    <row r="361" spans="2:5" ht="15.75">
      <c r="B361" s="21"/>
      <c r="C361" s="26"/>
      <c r="D361" s="27"/>
      <c r="E361" s="27"/>
    </row>
    <row r="362" spans="2:5" ht="15.75">
      <c r="B362" s="21"/>
      <c r="C362" s="26"/>
      <c r="D362" s="27"/>
      <c r="E362" s="27"/>
    </row>
    <row r="363" spans="2:5" ht="15.75">
      <c r="B363" s="21"/>
      <c r="C363" s="26"/>
      <c r="D363" s="27"/>
      <c r="E363" s="27"/>
    </row>
    <row r="364" spans="2:5" ht="15.75">
      <c r="B364" s="21"/>
      <c r="C364" s="26"/>
      <c r="D364" s="27"/>
      <c r="E364" s="27"/>
    </row>
    <row r="365" spans="2:5" ht="15.75">
      <c r="B365" s="21"/>
      <c r="C365" s="26"/>
      <c r="D365" s="27"/>
      <c r="E365" s="27"/>
    </row>
    <row r="366" spans="2:5" ht="15.75">
      <c r="B366" s="21"/>
      <c r="C366" s="26"/>
      <c r="D366" s="27"/>
      <c r="E366" s="27"/>
    </row>
    <row r="367" spans="2:5" ht="15.75">
      <c r="B367" s="21"/>
      <c r="C367" s="26"/>
      <c r="D367" s="27"/>
      <c r="E367" s="27"/>
    </row>
    <row r="368" spans="2:5" ht="15.75">
      <c r="B368" s="21"/>
      <c r="C368" s="26"/>
      <c r="D368" s="27"/>
      <c r="E368" s="27"/>
    </row>
    <row r="369" spans="2:5" ht="15.75">
      <c r="B369" s="21"/>
      <c r="C369" s="26"/>
      <c r="D369" s="27"/>
      <c r="E369" s="27"/>
    </row>
    <row r="370" spans="2:5" ht="15.75">
      <c r="B370" s="21"/>
      <c r="C370" s="26"/>
      <c r="D370" s="27"/>
      <c r="E370" s="27"/>
    </row>
    <row r="371" spans="2:5" ht="15.75">
      <c r="B371" s="21"/>
      <c r="C371" s="26"/>
      <c r="D371" s="27"/>
      <c r="E371" s="27"/>
    </row>
    <row r="372" spans="2:5" ht="15.75">
      <c r="B372" s="21"/>
      <c r="C372" s="26"/>
      <c r="D372" s="27"/>
      <c r="E372" s="27"/>
    </row>
    <row r="373" spans="2:5" ht="15.75">
      <c r="B373" s="21"/>
      <c r="C373" s="26"/>
      <c r="D373" s="27"/>
      <c r="E373" s="27"/>
    </row>
    <row r="374" spans="2:5" ht="15.75">
      <c r="B374" s="21"/>
      <c r="C374" s="26"/>
      <c r="D374" s="27"/>
      <c r="E374" s="27"/>
    </row>
    <row r="375" spans="2:5" ht="15.75">
      <c r="B375" s="21"/>
      <c r="C375" s="26"/>
      <c r="D375" s="27"/>
      <c r="E375" s="27"/>
    </row>
    <row r="376" spans="2:5" ht="15.75">
      <c r="B376" s="21"/>
      <c r="C376" s="26"/>
      <c r="D376" s="27"/>
      <c r="E376" s="27"/>
    </row>
    <row r="377" spans="2:5" ht="15.75">
      <c r="B377" s="21"/>
      <c r="C377" s="26"/>
      <c r="D377" s="27"/>
      <c r="E377" s="27"/>
    </row>
    <row r="378" spans="2:5" ht="15.75">
      <c r="B378" s="21"/>
      <c r="C378" s="26"/>
      <c r="D378" s="27"/>
      <c r="E378" s="27"/>
    </row>
    <row r="379" spans="2:5" ht="15.75">
      <c r="B379" s="21"/>
      <c r="C379" s="26"/>
      <c r="D379" s="27"/>
      <c r="E379" s="27"/>
    </row>
    <row r="380" spans="2:5" ht="15.75">
      <c r="B380" s="21"/>
      <c r="C380" s="26"/>
      <c r="D380" s="27"/>
      <c r="E380" s="27"/>
    </row>
    <row r="381" spans="2:5" ht="15.75">
      <c r="B381" s="21"/>
      <c r="C381" s="26"/>
      <c r="D381" s="27"/>
      <c r="E381" s="27"/>
    </row>
    <row r="382" spans="2:5" ht="15.75">
      <c r="B382" s="21"/>
      <c r="C382" s="26"/>
      <c r="D382" s="27"/>
      <c r="E382" s="27"/>
    </row>
    <row r="383" spans="2:5" ht="15.75">
      <c r="B383" s="21"/>
      <c r="C383" s="26"/>
      <c r="D383" s="27"/>
      <c r="E383" s="27"/>
    </row>
    <row r="384" spans="2:5" ht="15.75">
      <c r="B384" s="21"/>
      <c r="C384" s="26"/>
      <c r="D384" s="27"/>
      <c r="E384" s="27"/>
    </row>
    <row r="385" spans="2:5" ht="15.75">
      <c r="B385" s="21"/>
      <c r="C385" s="26"/>
      <c r="D385" s="27"/>
      <c r="E385" s="27"/>
    </row>
    <row r="386" spans="2:5" ht="15.75">
      <c r="B386" s="21"/>
      <c r="C386" s="26"/>
      <c r="D386" s="27"/>
      <c r="E386" s="27"/>
    </row>
    <row r="387" spans="2:5" ht="15.75">
      <c r="B387" s="21"/>
      <c r="C387" s="26"/>
      <c r="D387" s="27"/>
      <c r="E387" s="27"/>
    </row>
    <row r="388" spans="2:5" ht="15.75">
      <c r="B388" s="21"/>
      <c r="C388" s="26"/>
      <c r="D388" s="27"/>
      <c r="E388" s="27"/>
    </row>
    <row r="389" spans="2:5" ht="15.75">
      <c r="B389" s="21"/>
      <c r="C389" s="26"/>
      <c r="D389" s="27"/>
      <c r="E389" s="27"/>
    </row>
    <row r="390" spans="2:5" ht="15.75">
      <c r="B390" s="21"/>
      <c r="C390" s="26"/>
      <c r="D390" s="27"/>
      <c r="E390" s="27"/>
    </row>
    <row r="391" spans="2:5" ht="15.75">
      <c r="B391" s="21"/>
      <c r="C391" s="26"/>
      <c r="D391" s="27"/>
      <c r="E391" s="27"/>
    </row>
    <row r="392" spans="2:5" ht="15.75">
      <c r="B392" s="21"/>
      <c r="C392" s="26"/>
      <c r="D392" s="27"/>
      <c r="E392" s="27"/>
    </row>
    <row r="393" spans="2:5" ht="15.75">
      <c r="B393" s="21"/>
      <c r="C393" s="26"/>
      <c r="D393" s="27"/>
      <c r="E393" s="27"/>
    </row>
    <row r="394" spans="2:5" ht="15.75">
      <c r="B394" s="21"/>
      <c r="C394" s="26"/>
      <c r="D394" s="27"/>
      <c r="E394" s="27"/>
    </row>
    <row r="395" spans="2:5" ht="15.75">
      <c r="B395" s="21"/>
      <c r="C395" s="26"/>
      <c r="D395" s="27"/>
      <c r="E395" s="27"/>
    </row>
    <row r="396" spans="2:5" ht="15.75">
      <c r="B396" s="21"/>
      <c r="C396" s="26"/>
      <c r="D396" s="27"/>
      <c r="E396" s="27"/>
    </row>
    <row r="397" spans="2:5" ht="15.75">
      <c r="B397" s="21"/>
      <c r="C397" s="26"/>
      <c r="D397" s="27"/>
      <c r="E397" s="27"/>
    </row>
    <row r="398" spans="2:5" ht="15.75">
      <c r="B398" s="21"/>
      <c r="C398" s="26"/>
      <c r="D398" s="27"/>
      <c r="E398" s="27"/>
    </row>
    <row r="399" spans="2:5" ht="15.75">
      <c r="B399" s="21"/>
      <c r="C399" s="26"/>
      <c r="D399" s="27"/>
      <c r="E399" s="27"/>
    </row>
    <row r="400" spans="2:5" ht="15.75">
      <c r="B400" s="21"/>
      <c r="C400" s="26"/>
      <c r="D400" s="27"/>
      <c r="E400" s="27"/>
    </row>
    <row r="401" spans="2:5" ht="15.75">
      <c r="B401" s="21"/>
      <c r="C401" s="26"/>
      <c r="D401" s="27"/>
      <c r="E401" s="27"/>
    </row>
    <row r="402" spans="2:5" ht="15.75">
      <c r="B402" s="21"/>
      <c r="C402" s="26"/>
      <c r="D402" s="27"/>
      <c r="E402" s="27"/>
    </row>
    <row r="403" spans="2:5" ht="15.75">
      <c r="B403" s="21"/>
      <c r="C403" s="26"/>
      <c r="D403" s="27"/>
      <c r="E403" s="27"/>
    </row>
    <row r="404" spans="2:5" ht="15.75">
      <c r="B404" s="21"/>
      <c r="C404" s="26"/>
      <c r="D404" s="27"/>
      <c r="E404" s="27"/>
    </row>
    <row r="405" spans="2:5" ht="15.75">
      <c r="B405" s="21"/>
      <c r="C405" s="26"/>
      <c r="D405" s="27"/>
      <c r="E405" s="27"/>
    </row>
    <row r="406" spans="2:5" ht="15.75">
      <c r="B406" s="21"/>
      <c r="C406" s="26"/>
      <c r="D406" s="27"/>
      <c r="E406" s="27"/>
    </row>
    <row r="407" spans="2:5" ht="15.75">
      <c r="B407" s="21"/>
      <c r="C407" s="26"/>
      <c r="D407" s="27"/>
      <c r="E407" s="27"/>
    </row>
    <row r="408" spans="2:5" ht="15.75">
      <c r="B408" s="21"/>
      <c r="C408" s="26"/>
      <c r="D408" s="27"/>
      <c r="E408" s="27"/>
    </row>
    <row r="409" spans="2:5" ht="15.75">
      <c r="B409" s="21"/>
      <c r="C409" s="26"/>
      <c r="D409" s="27"/>
      <c r="E409" s="27"/>
    </row>
    <row r="410" spans="2:5" ht="15.75">
      <c r="B410" s="21"/>
      <c r="C410" s="26"/>
      <c r="D410" s="27"/>
      <c r="E410" s="27"/>
    </row>
    <row r="411" spans="2:5" ht="15.75">
      <c r="B411" s="21"/>
      <c r="C411" s="26"/>
      <c r="D411" s="27"/>
      <c r="E411" s="27"/>
    </row>
    <row r="412" spans="2:5" ht="15.75">
      <c r="B412" s="21"/>
      <c r="C412" s="26"/>
      <c r="D412" s="27"/>
      <c r="E412" s="27"/>
    </row>
    <row r="413" spans="2:5" ht="15.75">
      <c r="B413" s="21"/>
      <c r="C413" s="26"/>
      <c r="D413" s="27"/>
      <c r="E413" s="27"/>
    </row>
    <row r="414" spans="2:5" ht="15.75">
      <c r="B414" s="21"/>
      <c r="C414" s="26"/>
      <c r="D414" s="27"/>
      <c r="E414" s="27"/>
    </row>
    <row r="415" spans="2:5" ht="15.75">
      <c r="B415" s="21"/>
      <c r="C415" s="26"/>
      <c r="D415" s="27"/>
      <c r="E415" s="27"/>
    </row>
    <row r="416" spans="2:5" ht="15.75">
      <c r="B416" s="21"/>
      <c r="C416" s="26"/>
      <c r="D416" s="27"/>
      <c r="E416" s="27"/>
    </row>
    <row r="417" spans="2:5" ht="15.75">
      <c r="B417" s="21"/>
      <c r="C417" s="26"/>
      <c r="D417" s="27"/>
      <c r="E417" s="27"/>
    </row>
    <row r="418" spans="2:5" ht="15.75">
      <c r="B418" s="21"/>
      <c r="C418" s="26"/>
      <c r="D418" s="27"/>
      <c r="E418" s="27"/>
    </row>
    <row r="419" spans="2:5" ht="15.75">
      <c r="B419" s="21"/>
      <c r="C419" s="26"/>
      <c r="D419" s="27"/>
      <c r="E419" s="27"/>
    </row>
    <row r="420" spans="2:5" ht="15.75">
      <c r="B420" s="21"/>
      <c r="C420" s="26"/>
      <c r="D420" s="27"/>
      <c r="E420" s="27"/>
    </row>
    <row r="421" spans="2:5" ht="15.75">
      <c r="B421" s="21"/>
      <c r="C421" s="26"/>
      <c r="D421" s="27"/>
      <c r="E421" s="27"/>
    </row>
    <row r="422" spans="2:5" ht="15.75">
      <c r="B422" s="21"/>
      <c r="C422" s="26"/>
      <c r="D422" s="27"/>
      <c r="E422" s="27"/>
    </row>
    <row r="423" spans="2:5" ht="15.75">
      <c r="B423" s="21"/>
      <c r="C423" s="26"/>
      <c r="D423" s="27"/>
      <c r="E423" s="27"/>
    </row>
    <row r="424" spans="2:5" ht="15.75">
      <c r="B424" s="21"/>
      <c r="C424" s="26"/>
      <c r="D424" s="27"/>
      <c r="E424" s="27"/>
    </row>
    <row r="425" spans="2:5" ht="15.75">
      <c r="B425" s="21"/>
      <c r="C425" s="26"/>
      <c r="D425" s="27"/>
      <c r="E425" s="27"/>
    </row>
    <row r="426" spans="2:5" ht="15.75">
      <c r="B426" s="21"/>
      <c r="C426" s="26"/>
      <c r="D426" s="27"/>
      <c r="E426" s="27"/>
    </row>
    <row r="427" spans="2:5" ht="15.75">
      <c r="B427" s="21"/>
      <c r="C427" s="26"/>
      <c r="D427" s="27"/>
      <c r="E427" s="27"/>
    </row>
    <row r="428" spans="2:5" ht="15.75">
      <c r="B428" s="21"/>
      <c r="C428" s="26"/>
      <c r="D428" s="27"/>
      <c r="E428" s="27"/>
    </row>
    <row r="429" spans="2:5" ht="15.75">
      <c r="B429" s="21"/>
      <c r="C429" s="26"/>
      <c r="D429" s="27"/>
      <c r="E429" s="27"/>
    </row>
    <row r="430" spans="2:5" ht="15.75">
      <c r="B430" s="21"/>
      <c r="C430" s="26"/>
      <c r="D430" s="27"/>
      <c r="E430" s="27"/>
    </row>
    <row r="431" spans="2:5" ht="15.75">
      <c r="B431" s="21"/>
      <c r="C431" s="26"/>
      <c r="D431" s="27"/>
      <c r="E431" s="27"/>
    </row>
    <row r="432" spans="2:5" ht="15.75">
      <c r="B432" s="21"/>
      <c r="C432" s="26"/>
      <c r="D432" s="27"/>
      <c r="E432" s="27"/>
    </row>
    <row r="433" spans="2:5" ht="15.75">
      <c r="B433" s="21"/>
      <c r="C433" s="26"/>
      <c r="D433" s="27"/>
      <c r="E433" s="27"/>
    </row>
    <row r="434" spans="2:5" ht="15.75">
      <c r="B434" s="21"/>
      <c r="C434" s="26"/>
      <c r="D434" s="27"/>
      <c r="E434" s="27"/>
    </row>
    <row r="435" spans="2:5" ht="15.75">
      <c r="B435" s="21"/>
      <c r="C435" s="26"/>
      <c r="D435" s="27"/>
      <c r="E435" s="27"/>
    </row>
    <row r="436" spans="2:5" ht="15.75">
      <c r="B436" s="21"/>
      <c r="C436" s="26"/>
      <c r="D436" s="27"/>
      <c r="E436" s="27"/>
    </row>
    <row r="437" spans="2:5" ht="15.75">
      <c r="B437" s="21"/>
      <c r="C437" s="26"/>
      <c r="D437" s="27"/>
      <c r="E437" s="27"/>
    </row>
    <row r="438" spans="2:5" ht="15.75">
      <c r="B438" s="21"/>
      <c r="C438" s="26"/>
      <c r="D438" s="27"/>
      <c r="E438" s="27"/>
    </row>
    <row r="439" spans="2:5" ht="15.75">
      <c r="B439" s="21"/>
      <c r="C439" s="26"/>
      <c r="D439" s="27"/>
      <c r="E439" s="27"/>
    </row>
    <row r="440" spans="2:5" ht="15.75">
      <c r="B440" s="21"/>
      <c r="C440" s="26"/>
      <c r="D440" s="27"/>
      <c r="E440" s="27"/>
    </row>
    <row r="441" spans="2:5" ht="15.75">
      <c r="B441" s="21"/>
      <c r="C441" s="26"/>
      <c r="D441" s="27"/>
      <c r="E441" s="27"/>
    </row>
    <row r="442" spans="2:5" ht="15.75">
      <c r="B442" s="21"/>
      <c r="C442" s="26"/>
      <c r="D442" s="27"/>
      <c r="E442" s="27"/>
    </row>
    <row r="443" spans="2:5" ht="15.75">
      <c r="B443" s="21"/>
      <c r="C443" s="26"/>
      <c r="D443" s="27"/>
      <c r="E443" s="27"/>
    </row>
    <row r="444" spans="2:5" ht="15.75">
      <c r="B444" s="21"/>
      <c r="C444" s="26"/>
      <c r="D444" s="27"/>
      <c r="E444" s="27"/>
    </row>
    <row r="445" spans="2:5" ht="15.75">
      <c r="B445" s="21"/>
      <c r="C445" s="26"/>
      <c r="D445" s="27"/>
      <c r="E445" s="27"/>
    </row>
    <row r="446" spans="2:5" ht="15.75">
      <c r="B446" s="21"/>
      <c r="C446" s="26"/>
      <c r="D446" s="27"/>
      <c r="E446" s="27"/>
    </row>
    <row r="447" spans="2:5" ht="15.75">
      <c r="B447" s="21"/>
      <c r="C447" s="26"/>
      <c r="D447" s="27"/>
      <c r="E447" s="27"/>
    </row>
    <row r="448" spans="2:5" ht="15.75">
      <c r="B448" s="21"/>
      <c r="C448" s="26"/>
      <c r="D448" s="27"/>
      <c r="E448" s="27"/>
    </row>
    <row r="449" spans="2:5" ht="15.75">
      <c r="B449" s="21"/>
      <c r="C449" s="26"/>
      <c r="D449" s="27"/>
      <c r="E449" s="27"/>
    </row>
    <row r="450" spans="2:5" ht="15.75">
      <c r="B450" s="21"/>
      <c r="C450" s="26"/>
      <c r="D450" s="27"/>
      <c r="E450" s="27"/>
    </row>
    <row r="451" spans="2:5" ht="15.75">
      <c r="B451" s="21"/>
      <c r="C451" s="26"/>
      <c r="D451" s="27"/>
      <c r="E451" s="27"/>
    </row>
    <row r="452" spans="2:5" ht="15.75">
      <c r="B452" s="21"/>
      <c r="C452" s="26"/>
      <c r="D452" s="27"/>
      <c r="E452" s="27"/>
    </row>
    <row r="453" spans="2:5" ht="15.75">
      <c r="B453" s="21"/>
      <c r="C453" s="26"/>
      <c r="D453" s="27"/>
      <c r="E453" s="27"/>
    </row>
    <row r="454" spans="2:5" ht="15.75">
      <c r="B454" s="21"/>
      <c r="C454" s="26"/>
      <c r="D454" s="27"/>
      <c r="E454" s="27"/>
    </row>
    <row r="455" spans="2:5" ht="15.75">
      <c r="B455" s="21"/>
      <c r="C455" s="26"/>
      <c r="D455" s="27"/>
      <c r="E455" s="27"/>
    </row>
    <row r="456" spans="2:5" ht="15.75">
      <c r="B456" s="21"/>
      <c r="C456" s="26"/>
      <c r="D456" s="27"/>
      <c r="E456" s="27"/>
    </row>
    <row r="457" spans="2:5" ht="15.75">
      <c r="B457" s="21"/>
      <c r="C457" s="26"/>
      <c r="D457" s="27"/>
      <c r="E457" s="27"/>
    </row>
    <row r="458" spans="2:5" ht="15.75">
      <c r="B458" s="21"/>
      <c r="C458" s="26"/>
      <c r="D458" s="27"/>
      <c r="E458" s="27"/>
    </row>
    <row r="459" spans="2:5" ht="15.75">
      <c r="B459" s="21"/>
      <c r="C459" s="26"/>
      <c r="D459" s="27"/>
      <c r="E459" s="27"/>
    </row>
    <row r="460" spans="2:5" ht="15.75">
      <c r="B460" s="21"/>
      <c r="C460" s="26"/>
      <c r="D460" s="27"/>
      <c r="E460" s="27"/>
    </row>
    <row r="461" spans="2:5" ht="15.75">
      <c r="B461" s="21"/>
      <c r="C461" s="26"/>
      <c r="D461" s="27"/>
      <c r="E461" s="27"/>
    </row>
    <row r="462" spans="2:5" ht="15.75">
      <c r="B462" s="21"/>
      <c r="C462" s="26"/>
      <c r="D462" s="27"/>
      <c r="E462" s="27"/>
    </row>
    <row r="463" spans="2:5" ht="15.75">
      <c r="B463" s="21"/>
      <c r="C463" s="26"/>
      <c r="D463" s="27"/>
      <c r="E463" s="27"/>
    </row>
    <row r="464" spans="2:5" ht="15.75">
      <c r="B464" s="21"/>
      <c r="C464" s="26"/>
      <c r="D464" s="27"/>
      <c r="E464" s="27"/>
    </row>
    <row r="465" spans="2:5" ht="15.75">
      <c r="B465" s="21"/>
      <c r="C465" s="26"/>
      <c r="D465" s="27"/>
      <c r="E465" s="27"/>
    </row>
    <row r="466" spans="2:5" ht="15.75">
      <c r="B466" s="21"/>
      <c r="C466" s="26"/>
      <c r="D466" s="27"/>
      <c r="E466" s="27"/>
    </row>
    <row r="467" spans="2:5" ht="15.75">
      <c r="B467" s="21"/>
      <c r="C467" s="26"/>
      <c r="D467" s="27"/>
      <c r="E467" s="27"/>
    </row>
    <row r="468" spans="2:5" ht="15.75">
      <c r="B468" s="21"/>
      <c r="C468" s="26"/>
      <c r="D468" s="27"/>
      <c r="E468" s="27"/>
    </row>
    <row r="469" spans="2:5" ht="15.75">
      <c r="B469" s="21"/>
      <c r="C469" s="26"/>
      <c r="D469" s="27"/>
      <c r="E469" s="27"/>
    </row>
    <row r="470" spans="2:5" ht="15.75">
      <c r="B470" s="21"/>
      <c r="C470" s="26"/>
      <c r="D470" s="27"/>
      <c r="E470" s="27"/>
    </row>
    <row r="471" spans="2:5" ht="15.75">
      <c r="B471" s="21"/>
      <c r="C471" s="26"/>
      <c r="D471" s="27"/>
      <c r="E471" s="27"/>
    </row>
    <row r="472" spans="2:5" ht="15.75">
      <c r="B472" s="21"/>
      <c r="C472" s="26"/>
      <c r="D472" s="27"/>
      <c r="E472" s="27"/>
    </row>
    <row r="473" spans="2:5" ht="15.75">
      <c r="B473" s="21"/>
      <c r="C473" s="26"/>
      <c r="D473" s="27"/>
      <c r="E473" s="27"/>
    </row>
    <row r="474" spans="2:5" ht="15.75">
      <c r="B474" s="21"/>
      <c r="C474" s="26"/>
      <c r="D474" s="27"/>
      <c r="E474" s="27"/>
    </row>
    <row r="475" spans="2:5" ht="15.75">
      <c r="B475" s="21"/>
      <c r="C475" s="26"/>
      <c r="D475" s="27"/>
      <c r="E475" s="27"/>
    </row>
    <row r="476" spans="2:5" ht="15.75">
      <c r="B476" s="21"/>
      <c r="C476" s="26"/>
      <c r="D476" s="27"/>
      <c r="E476" s="27"/>
    </row>
    <row r="477" spans="2:5" ht="15.75">
      <c r="B477" s="21"/>
      <c r="C477" s="26"/>
      <c r="D477" s="27"/>
      <c r="E477" s="27"/>
    </row>
    <row r="478" spans="2:5" ht="15.75">
      <c r="B478" s="21"/>
      <c r="C478" s="26"/>
      <c r="D478" s="27"/>
      <c r="E478" s="27"/>
    </row>
    <row r="479" spans="2:5" ht="15.75">
      <c r="B479" s="21"/>
      <c r="C479" s="26"/>
      <c r="D479" s="27"/>
      <c r="E479" s="27"/>
    </row>
    <row r="480" spans="2:5" ht="15.75">
      <c r="B480" s="21"/>
      <c r="C480" s="26"/>
      <c r="D480" s="27"/>
      <c r="E480" s="27"/>
    </row>
    <row r="481" spans="2:5" ht="15.75">
      <c r="B481" s="21"/>
      <c r="C481" s="26"/>
      <c r="D481" s="27"/>
      <c r="E481" s="27"/>
    </row>
    <row r="482" spans="2:5" ht="15.75">
      <c r="B482" s="21"/>
      <c r="C482" s="26"/>
      <c r="D482" s="27"/>
      <c r="E482" s="27"/>
    </row>
    <row r="483" spans="2:5" ht="15.75">
      <c r="B483" s="21"/>
      <c r="C483" s="26"/>
      <c r="D483" s="27"/>
      <c r="E483" s="27"/>
    </row>
    <row r="484" spans="2:5" ht="15.75">
      <c r="B484" s="21"/>
      <c r="C484" s="26"/>
      <c r="D484" s="27"/>
      <c r="E484" s="27"/>
    </row>
    <row r="485" spans="2:5" ht="15.75">
      <c r="B485" s="21"/>
      <c r="C485" s="26"/>
      <c r="D485" s="27"/>
      <c r="E485" s="27"/>
    </row>
    <row r="486" spans="2:5" ht="15.75">
      <c r="B486" s="21"/>
      <c r="C486" s="26"/>
      <c r="D486" s="27"/>
      <c r="E486" s="27"/>
    </row>
    <row r="487" spans="2:5" ht="15.75">
      <c r="B487" s="21"/>
      <c r="C487" s="26"/>
      <c r="D487" s="27"/>
      <c r="E487" s="27"/>
    </row>
    <row r="488" spans="2:5" ht="15.75">
      <c r="B488" s="21"/>
      <c r="C488" s="26"/>
      <c r="D488" s="27"/>
      <c r="E488" s="27"/>
    </row>
    <row r="489" spans="2:5" ht="15.75">
      <c r="B489" s="21"/>
      <c r="C489" s="26"/>
      <c r="D489" s="27"/>
      <c r="E489" s="27"/>
    </row>
    <row r="490" spans="2:5" ht="15.75">
      <c r="B490" s="21"/>
      <c r="C490" s="26"/>
      <c r="D490" s="27"/>
      <c r="E490" s="27"/>
    </row>
    <row r="491" spans="2:5" ht="15.75">
      <c r="B491" s="21"/>
      <c r="C491" s="26"/>
      <c r="D491" s="27"/>
      <c r="E491" s="27"/>
    </row>
    <row r="492" spans="2:5" ht="15.75">
      <c r="B492" s="21"/>
      <c r="C492" s="26"/>
      <c r="D492" s="27"/>
      <c r="E492" s="27"/>
    </row>
    <row r="493" spans="2:5" ht="15.75">
      <c r="B493" s="21"/>
      <c r="C493" s="26"/>
      <c r="D493" s="27"/>
      <c r="E493" s="27"/>
    </row>
    <row r="494" spans="2:5" ht="15.75">
      <c r="B494" s="21"/>
      <c r="C494" s="26"/>
      <c r="D494" s="27"/>
      <c r="E494" s="27"/>
    </row>
    <row r="495" spans="2:5" ht="15.75">
      <c r="B495" s="21"/>
      <c r="C495" s="26"/>
      <c r="D495" s="27"/>
      <c r="E495" s="27"/>
    </row>
    <row r="496" spans="2:5" ht="15.75">
      <c r="B496" s="21"/>
      <c r="C496" s="26"/>
      <c r="D496" s="27"/>
      <c r="E496" s="27"/>
    </row>
    <row r="497" spans="2:5" ht="15.75">
      <c r="B497" s="21"/>
      <c r="C497" s="26"/>
      <c r="D497" s="27"/>
      <c r="E497" s="27"/>
    </row>
    <row r="498" spans="2:5" ht="15.75">
      <c r="B498" s="21"/>
      <c r="C498" s="26"/>
      <c r="D498" s="27"/>
      <c r="E498" s="27"/>
    </row>
    <row r="499" spans="2:5" ht="15.75">
      <c r="B499" s="21"/>
      <c r="C499" s="26"/>
      <c r="D499" s="27"/>
      <c r="E499" s="27"/>
    </row>
    <row r="500" spans="2:5" ht="15.75">
      <c r="B500" s="21"/>
      <c r="C500" s="26"/>
      <c r="D500" s="27"/>
      <c r="E500" s="27"/>
    </row>
    <row r="501" spans="2:5" ht="15.75">
      <c r="B501" s="21"/>
      <c r="C501" s="26"/>
      <c r="D501" s="27"/>
      <c r="E501" s="27"/>
    </row>
    <row r="502" spans="2:5" ht="15.75">
      <c r="B502" s="21"/>
      <c r="C502" s="26"/>
      <c r="D502" s="27"/>
      <c r="E502" s="27"/>
    </row>
    <row r="503" spans="2:5" ht="15.75">
      <c r="B503" s="21"/>
      <c r="C503" s="26"/>
      <c r="D503" s="27"/>
      <c r="E503" s="27"/>
    </row>
    <row r="504" spans="2:5" ht="15.75">
      <c r="B504" s="21"/>
      <c r="C504" s="26"/>
      <c r="D504" s="27"/>
      <c r="E504" s="27"/>
    </row>
    <row r="505" spans="2:5" ht="15.75">
      <c r="B505" s="21"/>
      <c r="C505" s="26"/>
      <c r="D505" s="27"/>
      <c r="E505" s="27"/>
    </row>
    <row r="506" spans="2:5" ht="15.75">
      <c r="B506" s="21"/>
      <c r="C506" s="26"/>
      <c r="D506" s="27"/>
      <c r="E506" s="27"/>
    </row>
    <row r="507" spans="2:5" ht="15.75">
      <c r="B507" s="21"/>
      <c r="C507" s="26"/>
      <c r="D507" s="27"/>
      <c r="E507" s="27"/>
    </row>
    <row r="508" spans="2:5" ht="15.75">
      <c r="B508" s="21"/>
      <c r="C508" s="26"/>
      <c r="D508" s="27"/>
      <c r="E508" s="27"/>
    </row>
    <row r="509" spans="2:5" ht="15.75">
      <c r="B509" s="21"/>
      <c r="C509" s="26"/>
      <c r="D509" s="27"/>
      <c r="E509" s="27"/>
    </row>
    <row r="510" spans="2:5" ht="15.75">
      <c r="B510" s="21"/>
      <c r="C510" s="26"/>
      <c r="D510" s="27"/>
      <c r="E510" s="27"/>
    </row>
    <row r="511" spans="2:5" ht="15.75">
      <c r="B511" s="21"/>
      <c r="C511" s="26"/>
      <c r="D511" s="27"/>
      <c r="E511" s="27"/>
    </row>
    <row r="512" spans="2:5" ht="15.75">
      <c r="B512" s="21"/>
      <c r="C512" s="26"/>
      <c r="D512" s="27"/>
      <c r="E512" s="27"/>
    </row>
    <row r="513" spans="2:5" ht="15.75">
      <c r="B513" s="21"/>
      <c r="C513" s="26"/>
      <c r="D513" s="27"/>
      <c r="E513" s="27"/>
    </row>
    <row r="514" spans="2:5" ht="15.75">
      <c r="B514" s="21"/>
      <c r="C514" s="26"/>
      <c r="D514" s="27"/>
      <c r="E514" s="27"/>
    </row>
    <row r="515" spans="2:5" ht="15.75">
      <c r="B515" s="21"/>
      <c r="C515" s="26"/>
      <c r="D515" s="27"/>
      <c r="E515" s="27"/>
    </row>
    <row r="516" spans="2:5" ht="15.75">
      <c r="B516" s="21"/>
      <c r="C516" s="26"/>
      <c r="D516" s="27"/>
      <c r="E516" s="27"/>
    </row>
    <row r="517" spans="2:5" ht="15.75">
      <c r="B517" s="21"/>
      <c r="C517" s="26"/>
      <c r="D517" s="27"/>
      <c r="E517" s="27"/>
    </row>
    <row r="518" spans="2:5" ht="15.75">
      <c r="B518" s="21"/>
      <c r="C518" s="26"/>
      <c r="D518" s="27"/>
      <c r="E518" s="27"/>
    </row>
    <row r="519" spans="2:5" ht="15.75">
      <c r="B519" s="21"/>
      <c r="C519" s="26"/>
      <c r="D519" s="27"/>
      <c r="E519" s="27"/>
    </row>
    <row r="520" spans="2:5" ht="15.75">
      <c r="B520" s="21"/>
      <c r="C520" s="26"/>
      <c r="D520" s="27"/>
      <c r="E520" s="27"/>
    </row>
    <row r="521" spans="2:5" ht="15.75">
      <c r="B521" s="21"/>
      <c r="C521" s="26"/>
      <c r="D521" s="27"/>
      <c r="E521" s="27"/>
    </row>
    <row r="522" spans="2:5" ht="15.75">
      <c r="B522" s="21"/>
      <c r="C522" s="26"/>
      <c r="D522" s="27"/>
      <c r="E522" s="27"/>
    </row>
    <row r="523" spans="2:5" ht="15.75">
      <c r="B523" s="21"/>
      <c r="C523" s="26"/>
      <c r="D523" s="27"/>
      <c r="E523" s="27"/>
    </row>
    <row r="524" spans="2:5" ht="15.75">
      <c r="B524" s="21"/>
      <c r="C524" s="26"/>
      <c r="D524" s="27"/>
      <c r="E524" s="27"/>
    </row>
    <row r="525" spans="2:5" ht="15.75">
      <c r="B525" s="21"/>
      <c r="C525" s="26"/>
      <c r="D525" s="27"/>
      <c r="E525" s="27"/>
    </row>
    <row r="526" spans="2:5" ht="15.75">
      <c r="B526" s="21"/>
      <c r="C526" s="26"/>
      <c r="D526" s="27"/>
      <c r="E526" s="27"/>
    </row>
    <row r="527" spans="2:5" ht="15.75">
      <c r="B527" s="21"/>
      <c r="C527" s="26"/>
      <c r="D527" s="27"/>
      <c r="E527" s="27"/>
    </row>
    <row r="528" spans="2:5" ht="15.75">
      <c r="B528" s="21"/>
      <c r="C528" s="26"/>
      <c r="D528" s="27"/>
      <c r="E528" s="27"/>
    </row>
    <row r="529" spans="2:5" ht="15.75">
      <c r="B529" s="21"/>
      <c r="C529" s="26"/>
      <c r="D529" s="27"/>
      <c r="E529" s="27"/>
    </row>
    <row r="530" spans="2:5" ht="15.75">
      <c r="B530" s="21"/>
      <c r="C530" s="26"/>
      <c r="D530" s="27"/>
      <c r="E530" s="27"/>
    </row>
    <row r="531" spans="2:5" ht="15.75">
      <c r="B531" s="21"/>
      <c r="C531" s="26"/>
      <c r="D531" s="27"/>
      <c r="E531" s="27"/>
    </row>
    <row r="532" spans="2:5" ht="15.75">
      <c r="B532" s="21"/>
      <c r="C532" s="26"/>
      <c r="D532" s="27"/>
      <c r="E532" s="27"/>
    </row>
    <row r="533" spans="2:5" ht="15.75">
      <c r="B533" s="21"/>
      <c r="C533" s="26"/>
      <c r="D533" s="27"/>
      <c r="E533" s="27"/>
    </row>
    <row r="534" spans="2:5" ht="15.75">
      <c r="B534" s="21"/>
      <c r="C534" s="26"/>
      <c r="D534" s="27"/>
      <c r="E534" s="27"/>
    </row>
    <row r="535" spans="2:5" ht="15.75">
      <c r="B535" s="21"/>
      <c r="C535" s="26"/>
      <c r="D535" s="27"/>
      <c r="E535" s="27"/>
    </row>
    <row r="536" spans="2:5" ht="15.75">
      <c r="B536" s="21"/>
      <c r="C536" s="26"/>
      <c r="D536" s="27"/>
      <c r="E536" s="27"/>
    </row>
    <row r="537" spans="2:5" ht="15.75">
      <c r="B537" s="21"/>
      <c r="C537" s="26"/>
      <c r="D537" s="27"/>
      <c r="E537" s="27"/>
    </row>
    <row r="538" spans="2:5" ht="15.75">
      <c r="B538" s="21"/>
      <c r="C538" s="26"/>
      <c r="D538" s="27"/>
      <c r="E538" s="27"/>
    </row>
    <row r="539" spans="2:5" ht="15.75">
      <c r="B539" s="21"/>
      <c r="C539" s="26"/>
      <c r="D539" s="27"/>
      <c r="E539" s="27"/>
    </row>
    <row r="540" spans="2:5" ht="15.75">
      <c r="B540" s="21"/>
      <c r="C540" s="26"/>
      <c r="D540" s="27"/>
      <c r="E540" s="27"/>
    </row>
    <row r="541" spans="2:5" ht="15.75">
      <c r="B541" s="21"/>
      <c r="C541" s="26"/>
      <c r="D541" s="27"/>
      <c r="E541" s="27"/>
    </row>
    <row r="542" spans="2:5" ht="15.75">
      <c r="B542" s="21"/>
      <c r="C542" s="26"/>
      <c r="D542" s="27"/>
      <c r="E542" s="27"/>
    </row>
    <row r="543" spans="2:5" ht="15.75">
      <c r="B543" s="21"/>
      <c r="C543" s="26"/>
      <c r="D543" s="27"/>
      <c r="E543" s="27"/>
    </row>
    <row r="544" spans="2:5" ht="15.75">
      <c r="B544" s="21"/>
      <c r="C544" s="26"/>
      <c r="D544" s="27"/>
      <c r="E544" s="27"/>
    </row>
    <row r="545" spans="2:5" ht="15.75">
      <c r="B545" s="21"/>
      <c r="C545" s="26"/>
      <c r="D545" s="27"/>
      <c r="E545" s="27"/>
    </row>
    <row r="546" spans="2:5" ht="15.75">
      <c r="B546" s="21"/>
      <c r="C546" s="26"/>
      <c r="D546" s="27"/>
      <c r="E546" s="27"/>
    </row>
    <row r="547" spans="2:5" ht="15.75">
      <c r="B547" s="21"/>
      <c r="C547" s="26"/>
      <c r="D547" s="27"/>
      <c r="E547" s="27"/>
    </row>
    <row r="548" spans="2:5" ht="15.75">
      <c r="B548" s="21"/>
      <c r="C548" s="26"/>
      <c r="D548" s="27"/>
      <c r="E548" s="27"/>
    </row>
    <row r="549" spans="2:5" ht="15.75">
      <c r="B549" s="21"/>
      <c r="C549" s="26"/>
      <c r="D549" s="27"/>
      <c r="E549" s="27"/>
    </row>
    <row r="550" spans="2:5" ht="15.75">
      <c r="B550" s="21"/>
      <c r="C550" s="26"/>
      <c r="D550" s="27"/>
      <c r="E550" s="27"/>
    </row>
    <row r="551" spans="2:5" ht="15.75">
      <c r="B551" s="21"/>
      <c r="C551" s="26"/>
      <c r="D551" s="27"/>
      <c r="E551" s="27"/>
    </row>
    <row r="552" spans="2:5" ht="15.75">
      <c r="B552" s="21"/>
      <c r="C552" s="26"/>
      <c r="D552" s="27"/>
      <c r="E552" s="27"/>
    </row>
    <row r="553" spans="2:5" ht="15.75">
      <c r="B553" s="21"/>
      <c r="C553" s="26"/>
      <c r="D553" s="27"/>
      <c r="E553" s="27"/>
    </row>
    <row r="554" spans="2:5" ht="15.75">
      <c r="B554" s="21"/>
      <c r="C554" s="26"/>
      <c r="D554" s="27"/>
      <c r="E554" s="27"/>
    </row>
    <row r="555" spans="2:5" ht="15.75">
      <c r="B555" s="21"/>
      <c r="C555" s="26"/>
      <c r="D555" s="27"/>
      <c r="E555" s="27"/>
    </row>
    <row r="556" spans="2:5" ht="15.75">
      <c r="B556" s="21"/>
      <c r="C556" s="26"/>
      <c r="D556" s="27"/>
      <c r="E556" s="27"/>
    </row>
    <row r="557" spans="2:5" ht="15.75">
      <c r="B557" s="21"/>
      <c r="C557" s="26"/>
      <c r="D557" s="27"/>
      <c r="E557" s="27"/>
    </row>
    <row r="558" spans="2:5" ht="15.75">
      <c r="B558" s="21"/>
      <c r="C558" s="26"/>
      <c r="D558" s="27"/>
      <c r="E558" s="27"/>
    </row>
    <row r="559" spans="2:5" ht="15.75">
      <c r="B559" s="21"/>
      <c r="C559" s="26"/>
      <c r="D559" s="27"/>
      <c r="E559" s="27"/>
    </row>
    <row r="560" spans="2:5" ht="15.75">
      <c r="B560" s="21"/>
      <c r="C560" s="26"/>
      <c r="D560" s="27"/>
      <c r="E560" s="27"/>
    </row>
    <row r="561" spans="2:5" ht="15.75">
      <c r="B561" s="21"/>
      <c r="C561" s="26"/>
      <c r="D561" s="27"/>
      <c r="E561" s="27"/>
    </row>
    <row r="562" spans="2:5" ht="15.75">
      <c r="B562" s="21"/>
      <c r="C562" s="26"/>
      <c r="D562" s="27"/>
      <c r="E562" s="27"/>
    </row>
    <row r="563" spans="2:5" ht="15.75">
      <c r="B563" s="21"/>
      <c r="C563" s="26"/>
      <c r="D563" s="27"/>
      <c r="E563" s="27"/>
    </row>
    <row r="564" spans="2:5" ht="15.75">
      <c r="B564" s="21"/>
      <c r="C564" s="26"/>
      <c r="D564" s="27"/>
      <c r="E564" s="27"/>
    </row>
    <row r="565" spans="2:5" ht="15.75">
      <c r="B565" s="21"/>
      <c r="C565" s="26"/>
      <c r="D565" s="27"/>
      <c r="E565" s="27"/>
    </row>
    <row r="566" spans="2:5" ht="15.75">
      <c r="B566" s="21"/>
      <c r="C566" s="26"/>
      <c r="D566" s="27"/>
      <c r="E566" s="27"/>
    </row>
    <row r="567" spans="2:5" ht="15.75">
      <c r="B567" s="21"/>
      <c r="C567" s="26"/>
      <c r="D567" s="27"/>
      <c r="E567" s="27"/>
    </row>
    <row r="568" spans="2:5" ht="15.75">
      <c r="B568" s="21"/>
      <c r="C568" s="26"/>
      <c r="D568" s="27"/>
      <c r="E568" s="27"/>
    </row>
    <row r="569" spans="2:5" ht="15.75">
      <c r="B569" s="21"/>
      <c r="C569" s="26"/>
      <c r="D569" s="27"/>
      <c r="E569" s="27"/>
    </row>
    <row r="570" spans="2:5" ht="15.75">
      <c r="B570" s="21"/>
      <c r="C570" s="26"/>
      <c r="D570" s="27"/>
      <c r="E570" s="27"/>
    </row>
    <row r="571" spans="2:5" ht="15.75">
      <c r="B571" s="21"/>
      <c r="C571" s="26"/>
      <c r="D571" s="27"/>
      <c r="E571" s="27"/>
    </row>
    <row r="572" spans="2:5" ht="15.75">
      <c r="B572" s="21"/>
      <c r="C572" s="26"/>
      <c r="D572" s="27"/>
      <c r="E572" s="27"/>
    </row>
    <row r="573" spans="2:5" ht="15.75">
      <c r="B573" s="21"/>
      <c r="C573" s="26"/>
      <c r="D573" s="27"/>
      <c r="E573" s="27"/>
    </row>
    <row r="574" spans="2:5" ht="15.75">
      <c r="B574" s="21"/>
      <c r="C574" s="26"/>
      <c r="D574" s="27"/>
      <c r="E574" s="27"/>
    </row>
    <row r="575" spans="2:5" ht="15.75">
      <c r="B575" s="21"/>
      <c r="C575" s="26"/>
      <c r="D575" s="27"/>
      <c r="E575" s="27"/>
    </row>
    <row r="576" spans="2:5" ht="15.75">
      <c r="B576" s="21"/>
      <c r="C576" s="26"/>
      <c r="D576" s="27"/>
      <c r="E576" s="27"/>
    </row>
    <row r="577" spans="2:5" ht="15.75">
      <c r="B577" s="21"/>
      <c r="C577" s="26"/>
      <c r="D577" s="27"/>
      <c r="E577" s="27"/>
    </row>
    <row r="578" spans="2:5" ht="15.75">
      <c r="B578" s="21"/>
      <c r="C578" s="26"/>
      <c r="D578" s="27"/>
      <c r="E578" s="27"/>
    </row>
    <row r="579" spans="2:5" ht="15.75">
      <c r="B579" s="21"/>
      <c r="C579" s="26"/>
      <c r="D579" s="27"/>
      <c r="E579" s="27"/>
    </row>
    <row r="580" spans="2:5" ht="15.75">
      <c r="B580" s="21"/>
      <c r="C580" s="26"/>
      <c r="D580" s="27"/>
      <c r="E580" s="27"/>
    </row>
    <row r="581" spans="2:5" ht="15.75">
      <c r="B581" s="21"/>
      <c r="C581" s="26"/>
      <c r="D581" s="27"/>
      <c r="E581" s="27"/>
    </row>
    <row r="582" spans="2:5" ht="15.75">
      <c r="B582" s="21"/>
      <c r="C582" s="26"/>
      <c r="D582" s="27"/>
      <c r="E582" s="27"/>
    </row>
    <row r="583" spans="2:5" ht="15.75">
      <c r="B583" s="21"/>
      <c r="C583" s="26"/>
      <c r="D583" s="27"/>
      <c r="E583" s="27"/>
    </row>
    <row r="584" spans="2:5" ht="15.75">
      <c r="B584" s="21"/>
      <c r="C584" s="26"/>
      <c r="D584" s="27"/>
      <c r="E584" s="27"/>
    </row>
    <row r="585" spans="2:5" ht="15.75">
      <c r="B585" s="21"/>
      <c r="C585" s="26"/>
      <c r="D585" s="27"/>
      <c r="E585" s="27"/>
    </row>
    <row r="586" spans="2:5" ht="15.75">
      <c r="B586" s="21"/>
      <c r="C586" s="26"/>
      <c r="D586" s="27"/>
      <c r="E586" s="27"/>
    </row>
    <row r="587" spans="2:5" ht="15.75">
      <c r="B587" s="21"/>
      <c r="C587" s="26"/>
      <c r="D587" s="27"/>
      <c r="E587" s="27"/>
    </row>
    <row r="588" spans="2:5" ht="15.75">
      <c r="B588" s="21"/>
      <c r="C588" s="26"/>
      <c r="D588" s="27"/>
      <c r="E588" s="27"/>
    </row>
    <row r="589" spans="2:5" ht="15.75">
      <c r="B589" s="21"/>
      <c r="C589" s="26"/>
      <c r="D589" s="27"/>
      <c r="E589" s="27"/>
    </row>
    <row r="590" spans="2:5" ht="15.75">
      <c r="B590" s="21"/>
      <c r="C590" s="26"/>
      <c r="D590" s="27"/>
      <c r="E590" s="27"/>
    </row>
    <row r="591" spans="2:5" ht="15.75">
      <c r="B591" s="21"/>
      <c r="C591" s="26"/>
      <c r="D591" s="27"/>
      <c r="E591" s="27"/>
    </row>
    <row r="592" spans="2:5" ht="15.75">
      <c r="B592" s="21"/>
      <c r="C592" s="26"/>
      <c r="D592" s="27"/>
      <c r="E592" s="27"/>
    </row>
    <row r="593" spans="2:5" ht="15.75">
      <c r="B593" s="21"/>
      <c r="C593" s="26"/>
      <c r="D593" s="27"/>
      <c r="E593" s="27"/>
    </row>
    <row r="594" spans="2:5" ht="15.75">
      <c r="B594" s="21"/>
      <c r="C594" s="26"/>
      <c r="D594" s="27"/>
      <c r="E594" s="27"/>
    </row>
    <row r="595" spans="2:5" ht="15.75">
      <c r="B595" s="21"/>
      <c r="C595" s="26"/>
      <c r="D595" s="27"/>
      <c r="E595" s="27"/>
    </row>
    <row r="596" spans="2:5" ht="15.75">
      <c r="B596" s="21"/>
      <c r="C596" s="26"/>
      <c r="D596" s="27"/>
      <c r="E596" s="27"/>
    </row>
    <row r="597" spans="2:5" ht="15.75">
      <c r="B597" s="21"/>
      <c r="C597" s="26"/>
      <c r="D597" s="27"/>
      <c r="E597" s="27"/>
    </row>
    <row r="598" spans="2:5" ht="15.75">
      <c r="B598" s="21"/>
      <c r="C598" s="26"/>
      <c r="D598" s="27"/>
      <c r="E598" s="27"/>
    </row>
    <row r="599" spans="2:5" ht="15.75">
      <c r="B599" s="21"/>
      <c r="C599" s="26"/>
      <c r="D599" s="27"/>
      <c r="E599" s="27"/>
    </row>
    <row r="600" spans="2:5" ht="15.75">
      <c r="B600" s="21"/>
      <c r="C600" s="26"/>
      <c r="D600" s="27"/>
      <c r="E600" s="27"/>
    </row>
    <row r="601" spans="2:5" ht="15.75">
      <c r="B601" s="21"/>
      <c r="C601" s="26"/>
      <c r="D601" s="27"/>
      <c r="E601" s="27"/>
    </row>
    <row r="602" spans="2:5" ht="15.75">
      <c r="B602" s="21"/>
      <c r="C602" s="26"/>
      <c r="D602" s="27"/>
      <c r="E602" s="27"/>
    </row>
    <row r="603" spans="2:5" ht="15.75">
      <c r="B603" s="21"/>
      <c r="C603" s="26"/>
      <c r="D603" s="27"/>
      <c r="E603" s="27"/>
    </row>
    <row r="604" spans="2:5" ht="15.75">
      <c r="B604" s="21"/>
      <c r="C604" s="26"/>
      <c r="D604" s="27"/>
      <c r="E604" s="27"/>
    </row>
    <row r="605" spans="2:5" ht="15.75">
      <c r="B605" s="21"/>
      <c r="C605" s="26"/>
      <c r="D605" s="27"/>
      <c r="E605" s="27"/>
    </row>
    <row r="606" spans="2:5" ht="15.75">
      <c r="B606" s="21"/>
      <c r="C606" s="26"/>
      <c r="D606" s="27"/>
      <c r="E606" s="27"/>
    </row>
    <row r="607" spans="2:5" ht="15.75">
      <c r="B607" s="21"/>
      <c r="C607" s="26"/>
      <c r="D607" s="27"/>
      <c r="E607" s="27"/>
    </row>
    <row r="608" spans="2:5" ht="15.75">
      <c r="B608" s="21"/>
      <c r="C608" s="26"/>
      <c r="D608" s="27"/>
      <c r="E608" s="27"/>
    </row>
    <row r="609" spans="2:5" ht="15.75">
      <c r="B609" s="21"/>
      <c r="C609" s="26"/>
      <c r="D609" s="27"/>
      <c r="E609" s="27"/>
    </row>
    <row r="610" spans="2:5" ht="15.75">
      <c r="B610" s="21"/>
      <c r="C610" s="26"/>
      <c r="D610" s="27"/>
      <c r="E610" s="27"/>
    </row>
    <row r="611" spans="2:5" ht="15.75">
      <c r="B611" s="21"/>
      <c r="C611" s="26"/>
      <c r="D611" s="27"/>
      <c r="E611" s="27"/>
    </row>
    <row r="612" spans="2:5" ht="15.75">
      <c r="B612" s="21"/>
      <c r="C612" s="26"/>
      <c r="D612" s="27"/>
      <c r="E612" s="27"/>
    </row>
    <row r="613" spans="2:5" ht="15.75">
      <c r="B613" s="21"/>
      <c r="C613" s="26"/>
      <c r="D613" s="27"/>
      <c r="E613" s="27"/>
    </row>
    <row r="614" spans="2:5" ht="15.75">
      <c r="B614" s="21"/>
      <c r="C614" s="26"/>
      <c r="D614" s="27"/>
      <c r="E614" s="27"/>
    </row>
    <row r="615" spans="2:5" ht="15.75">
      <c r="B615" s="21"/>
      <c r="C615" s="26"/>
      <c r="D615" s="27"/>
      <c r="E615" s="27"/>
    </row>
    <row r="616" spans="2:5" ht="15.75">
      <c r="B616" s="21"/>
      <c r="C616" s="26"/>
      <c r="D616" s="27"/>
      <c r="E616" s="27"/>
    </row>
    <row r="617" spans="2:5" ht="15.75">
      <c r="B617" s="21"/>
      <c r="C617" s="26"/>
      <c r="D617" s="27"/>
      <c r="E617" s="27"/>
    </row>
    <row r="618" spans="2:5" ht="15.75">
      <c r="B618" s="21"/>
      <c r="C618" s="26"/>
      <c r="D618" s="27"/>
      <c r="E618" s="27"/>
    </row>
    <row r="619" spans="2:5" ht="15.75">
      <c r="B619" s="21"/>
      <c r="C619" s="26"/>
      <c r="D619" s="27"/>
      <c r="E619" s="27"/>
    </row>
    <row r="620" spans="2:5" ht="15.75">
      <c r="B620" s="21"/>
      <c r="C620" s="26"/>
      <c r="D620" s="27"/>
      <c r="E620" s="27"/>
    </row>
    <row r="621" spans="2:5" ht="15.75">
      <c r="B621" s="21"/>
      <c r="C621" s="26"/>
      <c r="D621" s="27"/>
      <c r="E621" s="27"/>
    </row>
    <row r="622" spans="2:5" ht="15.75">
      <c r="B622" s="21"/>
      <c r="C622" s="26"/>
      <c r="D622" s="27"/>
      <c r="E622" s="27"/>
    </row>
    <row r="623" spans="2:5" ht="15.75">
      <c r="B623" s="21"/>
      <c r="C623" s="26"/>
      <c r="D623" s="27"/>
      <c r="E623" s="27"/>
    </row>
    <row r="624" spans="2:5" ht="15.75">
      <c r="B624" s="21"/>
      <c r="C624" s="26"/>
      <c r="D624" s="27"/>
      <c r="E624" s="27"/>
    </row>
    <row r="625" spans="2:5" ht="15.75">
      <c r="B625" s="21"/>
      <c r="C625" s="26"/>
      <c r="D625" s="27"/>
      <c r="E625" s="27"/>
    </row>
    <row r="626" spans="2:5" ht="15.75">
      <c r="B626" s="21"/>
      <c r="C626" s="26"/>
      <c r="D626" s="27"/>
      <c r="E626" s="27"/>
    </row>
    <row r="627" spans="2:5" ht="15.75">
      <c r="B627" s="21"/>
      <c r="C627" s="26"/>
      <c r="D627" s="27"/>
      <c r="E627" s="27"/>
    </row>
    <row r="628" spans="2:5" ht="15.75">
      <c r="B628" s="21"/>
      <c r="C628" s="26"/>
      <c r="D628" s="27"/>
      <c r="E628" s="27"/>
    </row>
    <row r="629" spans="2:5" ht="15.75">
      <c r="B629" s="21"/>
      <c r="C629" s="26"/>
      <c r="D629" s="27"/>
      <c r="E629" s="27"/>
    </row>
    <row r="630" spans="2:5" ht="15.75">
      <c r="B630" s="21"/>
      <c r="C630" s="26"/>
      <c r="D630" s="27"/>
      <c r="E630" s="27"/>
    </row>
    <row r="631" spans="2:5" ht="15.75">
      <c r="B631" s="21"/>
      <c r="C631" s="26"/>
      <c r="D631" s="27"/>
      <c r="E631" s="27"/>
    </row>
    <row r="632" spans="2:5" ht="15.75">
      <c r="B632" s="21"/>
      <c r="C632" s="26"/>
      <c r="D632" s="27"/>
      <c r="E632" s="27"/>
    </row>
    <row r="633" spans="2:5" ht="15.75">
      <c r="B633" s="21"/>
      <c r="C633" s="26"/>
      <c r="D633" s="27"/>
      <c r="E633" s="27"/>
    </row>
    <row r="634" spans="2:5" ht="15.75">
      <c r="B634" s="21"/>
      <c r="C634" s="26"/>
      <c r="D634" s="27"/>
      <c r="E634" s="27"/>
    </row>
    <row r="635" spans="2:5" ht="15.75">
      <c r="B635" s="21"/>
      <c r="C635" s="26"/>
      <c r="D635" s="27"/>
      <c r="E635" s="27"/>
    </row>
    <row r="636" spans="2:5" ht="15.75">
      <c r="B636" s="21"/>
      <c r="C636" s="26"/>
      <c r="D636" s="27"/>
      <c r="E636" s="27"/>
    </row>
    <row r="637" spans="2:5" ht="15.75">
      <c r="B637" s="21"/>
      <c r="C637" s="26"/>
      <c r="D637" s="27"/>
      <c r="E637" s="27"/>
    </row>
    <row r="638" spans="2:5" ht="15.75">
      <c r="B638" s="21"/>
      <c r="C638" s="26"/>
      <c r="D638" s="27"/>
      <c r="E638" s="27"/>
    </row>
    <row r="639" spans="2:5" ht="15.75">
      <c r="B639" s="21"/>
      <c r="C639" s="26"/>
      <c r="D639" s="27"/>
      <c r="E639" s="27"/>
    </row>
    <row r="640" spans="2:5" ht="15.75">
      <c r="B640" s="21"/>
      <c r="C640" s="26"/>
      <c r="D640" s="27"/>
      <c r="E640" s="27"/>
    </row>
    <row r="641" spans="2:5" ht="15.75">
      <c r="B641" s="21"/>
      <c r="C641" s="26"/>
      <c r="D641" s="27"/>
      <c r="E641" s="27"/>
    </row>
    <row r="642" spans="2:5" ht="15.75">
      <c r="B642" s="21"/>
      <c r="C642" s="26"/>
      <c r="D642" s="27"/>
      <c r="E642" s="27"/>
    </row>
    <row r="643" spans="2:5" ht="15.75">
      <c r="B643" s="21"/>
      <c r="C643" s="26"/>
      <c r="D643" s="27"/>
      <c r="E643" s="27"/>
    </row>
    <row r="644" spans="2:5" ht="15.75">
      <c r="B644" s="21"/>
      <c r="C644" s="26"/>
      <c r="D644" s="27"/>
      <c r="E644" s="27"/>
    </row>
    <row r="645" spans="2:5" ht="15.75">
      <c r="B645" s="21"/>
      <c r="C645" s="26"/>
      <c r="D645" s="27"/>
      <c r="E645" s="27"/>
    </row>
    <row r="646" spans="2:5" ht="15.75">
      <c r="B646" s="21"/>
      <c r="C646" s="26"/>
      <c r="D646" s="27"/>
      <c r="E646" s="27"/>
    </row>
    <row r="647" spans="2:5" ht="15.75">
      <c r="B647" s="21"/>
      <c r="C647" s="26"/>
      <c r="D647" s="27"/>
      <c r="E647" s="27"/>
    </row>
    <row r="648" spans="2:5" ht="15.75">
      <c r="B648" s="21"/>
      <c r="C648" s="26"/>
      <c r="D648" s="27"/>
      <c r="E648" s="27"/>
    </row>
    <row r="649" spans="2:5" ht="15.75">
      <c r="B649" s="21"/>
      <c r="C649" s="26"/>
      <c r="D649" s="27"/>
      <c r="E649" s="27"/>
    </row>
    <row r="650" spans="2:5" ht="15.75">
      <c r="B650" s="21"/>
      <c r="C650" s="26"/>
      <c r="D650" s="27"/>
      <c r="E650" s="27"/>
    </row>
    <row r="651" spans="2:5" ht="15.75">
      <c r="B651" s="21"/>
      <c r="C651" s="26"/>
      <c r="D651" s="27"/>
      <c r="E651" s="27"/>
    </row>
    <row r="652" spans="2:5" ht="15.75">
      <c r="B652" s="21"/>
      <c r="C652" s="26"/>
      <c r="D652" s="27"/>
      <c r="E652" s="27"/>
    </row>
    <row r="653" spans="2:5" ht="15.75">
      <c r="B653" s="21"/>
      <c r="C653" s="26"/>
      <c r="D653" s="27"/>
      <c r="E653" s="27"/>
    </row>
    <row r="654" spans="2:5" ht="15.75">
      <c r="B654" s="21"/>
      <c r="C654" s="26"/>
      <c r="D654" s="27"/>
      <c r="E654" s="27"/>
    </row>
    <row r="655" spans="2:5" ht="15.75">
      <c r="B655" s="21"/>
      <c r="C655" s="26"/>
      <c r="D655" s="27"/>
      <c r="E655" s="27"/>
    </row>
    <row r="656" spans="2:5" ht="15.75">
      <c r="B656" s="21"/>
      <c r="C656" s="26"/>
      <c r="D656" s="27"/>
      <c r="E656" s="27"/>
    </row>
    <row r="657" spans="2:5" ht="15.75">
      <c r="B657" s="21"/>
      <c r="C657" s="26"/>
      <c r="D657" s="27"/>
      <c r="E657" s="27"/>
    </row>
    <row r="658" spans="2:5" ht="15.75">
      <c r="B658" s="21"/>
      <c r="C658" s="26"/>
      <c r="D658" s="27"/>
      <c r="E658" s="27"/>
    </row>
    <row r="659" spans="2:5" ht="15.75">
      <c r="B659" s="21"/>
      <c r="C659" s="26"/>
      <c r="D659" s="27"/>
      <c r="E659" s="27"/>
    </row>
    <row r="660" spans="2:5" ht="15.75">
      <c r="B660" s="21"/>
      <c r="C660" s="26"/>
      <c r="D660" s="27"/>
      <c r="E660" s="27"/>
    </row>
    <row r="661" spans="2:5" ht="15.75">
      <c r="B661" s="21"/>
      <c r="C661" s="26"/>
      <c r="D661" s="27"/>
      <c r="E661" s="27"/>
    </row>
    <row r="662" spans="2:5" ht="15.75">
      <c r="B662" s="21"/>
      <c r="C662" s="26"/>
      <c r="D662" s="27"/>
      <c r="E662" s="27"/>
    </row>
    <row r="663" spans="2:5" ht="15.75">
      <c r="B663" s="21"/>
      <c r="C663" s="26"/>
      <c r="D663" s="27"/>
      <c r="E663" s="27"/>
    </row>
    <row r="664" spans="2:5" ht="15.75">
      <c r="B664" s="21"/>
      <c r="C664" s="26"/>
      <c r="D664" s="27"/>
      <c r="E664" s="27"/>
    </row>
    <row r="665" spans="2:5" ht="15.75">
      <c r="B665" s="21"/>
      <c r="C665" s="26"/>
      <c r="D665" s="27"/>
      <c r="E665" s="27"/>
    </row>
    <row r="666" spans="2:5" ht="15.75">
      <c r="B666" s="21"/>
      <c r="C666" s="26"/>
      <c r="D666" s="27"/>
      <c r="E666" s="27"/>
    </row>
    <row r="667" spans="2:5" ht="15.75">
      <c r="B667" s="21"/>
      <c r="C667" s="26"/>
      <c r="D667" s="27"/>
      <c r="E667" s="27"/>
    </row>
    <row r="668" spans="2:5" ht="15.75">
      <c r="B668" s="21"/>
      <c r="C668" s="26"/>
      <c r="D668" s="27"/>
      <c r="E668" s="27"/>
    </row>
    <row r="669" spans="2:5" ht="15.75">
      <c r="B669" s="21"/>
      <c r="C669" s="26"/>
      <c r="D669" s="27"/>
      <c r="E669" s="27"/>
    </row>
    <row r="670" spans="2:5" ht="15.75">
      <c r="B670" s="21"/>
      <c r="C670" s="26"/>
      <c r="D670" s="27"/>
      <c r="E670" s="27"/>
    </row>
    <row r="671" spans="2:5" ht="15.75">
      <c r="B671" s="21"/>
      <c r="C671" s="26"/>
      <c r="D671" s="27"/>
      <c r="E671" s="27"/>
    </row>
    <row r="672" spans="2:5" ht="15.75">
      <c r="B672" s="21"/>
      <c r="C672" s="26"/>
      <c r="D672" s="27"/>
      <c r="E672" s="27"/>
    </row>
    <row r="673" spans="2:5" ht="15.75">
      <c r="B673" s="21"/>
      <c r="C673" s="26"/>
      <c r="D673" s="27"/>
      <c r="E673" s="27"/>
    </row>
    <row r="674" spans="2:5" ht="15.75">
      <c r="B674" s="21"/>
      <c r="C674" s="26"/>
      <c r="D674" s="27"/>
      <c r="E674" s="27"/>
    </row>
    <row r="675" spans="2:5" ht="15.75">
      <c r="B675" s="21"/>
      <c r="C675" s="26"/>
      <c r="D675" s="27"/>
      <c r="E675" s="27"/>
    </row>
    <row r="676" spans="2:5" ht="15.75">
      <c r="B676" s="21"/>
      <c r="C676" s="26"/>
      <c r="D676" s="27"/>
      <c r="E676" s="27"/>
    </row>
    <row r="677" spans="2:5" ht="15.75">
      <c r="B677" s="21"/>
      <c r="C677" s="26"/>
      <c r="D677" s="27"/>
      <c r="E677" s="27"/>
    </row>
    <row r="678" spans="2:5" ht="15.75">
      <c r="B678" s="21"/>
      <c r="C678" s="26"/>
      <c r="D678" s="27"/>
      <c r="E678" s="27"/>
    </row>
    <row r="679" spans="2:5" ht="15.75">
      <c r="B679" s="21"/>
      <c r="C679" s="26"/>
      <c r="D679" s="27"/>
      <c r="E679" s="27"/>
    </row>
    <row r="680" spans="2:5" ht="15.75">
      <c r="B680" s="21"/>
      <c r="C680" s="26"/>
      <c r="D680" s="27"/>
      <c r="E680" s="27"/>
    </row>
    <row r="681" spans="2:5" ht="15.75">
      <c r="B681" s="21"/>
      <c r="C681" s="26"/>
      <c r="D681" s="27"/>
      <c r="E681" s="27"/>
    </row>
    <row r="682" spans="2:5" ht="15.75">
      <c r="B682" s="21"/>
      <c r="C682" s="26"/>
      <c r="D682" s="27"/>
      <c r="E682" s="27"/>
    </row>
    <row r="683" spans="2:5" ht="15.75">
      <c r="B683" s="21"/>
      <c r="C683" s="26"/>
      <c r="D683" s="27"/>
      <c r="E683" s="27"/>
    </row>
    <row r="684" spans="2:5" ht="15.75">
      <c r="B684" s="21"/>
      <c r="C684" s="26"/>
      <c r="D684" s="27"/>
      <c r="E684" s="27"/>
    </row>
    <row r="685" spans="2:5" ht="15.75">
      <c r="B685" s="21"/>
      <c r="C685" s="26"/>
      <c r="D685" s="27"/>
      <c r="E685" s="27"/>
    </row>
    <row r="686" spans="2:5" ht="15.75">
      <c r="B686" s="21"/>
      <c r="C686" s="26"/>
      <c r="D686" s="27"/>
      <c r="E686" s="27"/>
    </row>
    <row r="687" spans="2:5" ht="15.75">
      <c r="B687" s="21"/>
      <c r="C687" s="26"/>
      <c r="D687" s="27"/>
      <c r="E687" s="27"/>
    </row>
    <row r="688" spans="2:5" ht="15.75">
      <c r="B688" s="21"/>
      <c r="C688" s="26"/>
      <c r="D688" s="27"/>
      <c r="E688" s="27"/>
    </row>
    <row r="689" spans="2:5" ht="15.75">
      <c r="B689" s="21"/>
      <c r="C689" s="26"/>
      <c r="D689" s="27"/>
      <c r="E689" s="27"/>
    </row>
    <row r="690" spans="2:5" ht="15.75">
      <c r="B690" s="21"/>
      <c r="C690" s="26"/>
      <c r="D690" s="27"/>
      <c r="E690" s="27"/>
    </row>
    <row r="691" spans="2:5" ht="15.75">
      <c r="B691" s="21"/>
      <c r="C691" s="26"/>
      <c r="D691" s="27"/>
      <c r="E691" s="27"/>
    </row>
    <row r="692" spans="2:5" ht="15.75">
      <c r="B692" s="21"/>
      <c r="C692" s="26"/>
      <c r="D692" s="27"/>
      <c r="E692" s="27"/>
    </row>
    <row r="693" spans="2:5" ht="15.75">
      <c r="B693" s="21"/>
      <c r="C693" s="26"/>
      <c r="D693" s="27"/>
      <c r="E693" s="27"/>
    </row>
    <row r="694" spans="2:5" ht="15.75">
      <c r="B694" s="21"/>
      <c r="C694" s="26"/>
      <c r="D694" s="27"/>
      <c r="E694" s="27"/>
    </row>
    <row r="695" spans="2:5" ht="15.75">
      <c r="B695" s="21"/>
      <c r="C695" s="26"/>
      <c r="D695" s="27"/>
      <c r="E695" s="27"/>
    </row>
    <row r="696" spans="2:5" ht="15.75">
      <c r="B696" s="21"/>
      <c r="C696" s="26"/>
      <c r="D696" s="27"/>
      <c r="E696" s="27"/>
    </row>
    <row r="697" spans="2:5" ht="15.75">
      <c r="B697" s="21"/>
      <c r="C697" s="26"/>
      <c r="D697" s="27"/>
      <c r="E697" s="27"/>
    </row>
    <row r="698" spans="2:5" ht="15.75">
      <c r="B698" s="21"/>
      <c r="C698" s="26"/>
      <c r="D698" s="27"/>
      <c r="E698" s="27"/>
    </row>
    <row r="699" spans="2:5" ht="15.75">
      <c r="B699" s="21"/>
      <c r="C699" s="26"/>
      <c r="D699" s="27"/>
      <c r="E699" s="27"/>
    </row>
    <row r="700" spans="2:5" ht="15.75">
      <c r="B700" s="21"/>
      <c r="C700" s="26"/>
      <c r="D700" s="27"/>
      <c r="E700" s="27"/>
    </row>
    <row r="701" spans="2:5" ht="15.75">
      <c r="B701" s="21"/>
      <c r="C701" s="26"/>
      <c r="D701" s="27"/>
      <c r="E701" s="27"/>
    </row>
    <row r="702" spans="2:5" ht="15.75">
      <c r="B702" s="21"/>
      <c r="C702" s="26"/>
      <c r="D702" s="27"/>
      <c r="E702" s="27"/>
    </row>
    <row r="703" spans="2:5" ht="15.75">
      <c r="B703" s="21"/>
      <c r="C703" s="26"/>
      <c r="D703" s="27"/>
      <c r="E703" s="27"/>
    </row>
    <row r="704" spans="2:5" ht="15.75">
      <c r="B704" s="21"/>
      <c r="C704" s="26"/>
      <c r="D704" s="27"/>
      <c r="E704" s="27"/>
    </row>
    <row r="705" spans="2:5" ht="15.75">
      <c r="B705" s="21"/>
      <c r="C705" s="26"/>
      <c r="D705" s="27"/>
      <c r="E705" s="27"/>
    </row>
    <row r="706" spans="2:5" ht="15.75">
      <c r="B706" s="21"/>
      <c r="C706" s="26"/>
      <c r="D706" s="27"/>
      <c r="E706" s="27"/>
    </row>
    <row r="707" spans="2:5" ht="15.75">
      <c r="B707" s="21"/>
      <c r="C707" s="26"/>
      <c r="D707" s="27"/>
      <c r="E707" s="27"/>
    </row>
    <row r="708" spans="2:5" ht="15.75">
      <c r="B708" s="21"/>
      <c r="C708" s="26"/>
      <c r="D708" s="27"/>
      <c r="E708" s="27"/>
    </row>
    <row r="709" spans="2:5" ht="15.75">
      <c r="B709" s="21"/>
      <c r="C709" s="26"/>
      <c r="D709" s="27"/>
      <c r="E709" s="27"/>
    </row>
    <row r="710" spans="2:5" ht="15.75">
      <c r="B710" s="21"/>
      <c r="C710" s="26"/>
      <c r="D710" s="27"/>
      <c r="E710" s="27"/>
    </row>
    <row r="711" spans="2:5" ht="15.75">
      <c r="B711" s="21"/>
      <c r="C711" s="26"/>
      <c r="D711" s="27"/>
      <c r="E711" s="27"/>
    </row>
    <row r="712" spans="2:5" ht="15.75">
      <c r="B712" s="21"/>
      <c r="C712" s="26"/>
      <c r="D712" s="27"/>
      <c r="E712" s="27"/>
    </row>
    <row r="713" spans="2:5" ht="15.75">
      <c r="B713" s="21"/>
      <c r="C713" s="26"/>
      <c r="D713" s="27"/>
      <c r="E713" s="27"/>
    </row>
    <row r="714" spans="2:5" ht="15.75">
      <c r="B714" s="21"/>
      <c r="C714" s="26"/>
      <c r="D714" s="27"/>
      <c r="E714" s="27"/>
    </row>
    <row r="715" spans="2:5" ht="15.75">
      <c r="B715" s="21"/>
      <c r="C715" s="26"/>
      <c r="D715" s="27"/>
      <c r="E715" s="27"/>
    </row>
    <row r="716" spans="2:5" ht="15.75">
      <c r="B716" s="21"/>
      <c r="C716" s="26"/>
      <c r="D716" s="27"/>
      <c r="E716" s="27"/>
    </row>
    <row r="717" spans="2:5" ht="15.75">
      <c r="B717" s="21"/>
      <c r="C717" s="26"/>
      <c r="D717" s="27"/>
      <c r="E717" s="27"/>
    </row>
    <row r="718" spans="2:5" ht="15.75">
      <c r="B718" s="21"/>
      <c r="C718" s="26"/>
      <c r="D718" s="27"/>
      <c r="E718" s="27"/>
    </row>
    <row r="719" spans="2:5" ht="15.75">
      <c r="B719" s="21"/>
      <c r="C719" s="26"/>
      <c r="D719" s="27"/>
      <c r="E719" s="27"/>
    </row>
    <row r="720" spans="2:5" ht="15.75">
      <c r="B720" s="21"/>
      <c r="C720" s="26"/>
      <c r="D720" s="27"/>
      <c r="E720" s="27"/>
    </row>
    <row r="721" spans="2:5" ht="15.75">
      <c r="B721" s="21"/>
      <c r="C721" s="26"/>
      <c r="D721" s="27"/>
      <c r="E721" s="27"/>
    </row>
    <row r="722" spans="2:5" ht="15.75">
      <c r="B722" s="21"/>
      <c r="C722" s="26"/>
      <c r="D722" s="27"/>
      <c r="E722" s="27"/>
    </row>
    <row r="723" spans="2:5" ht="15.75">
      <c r="B723" s="21"/>
      <c r="C723" s="26"/>
      <c r="D723" s="27"/>
      <c r="E723" s="27"/>
    </row>
    <row r="724" spans="2:5" ht="15.75">
      <c r="B724" s="21"/>
      <c r="C724" s="26"/>
      <c r="D724" s="27"/>
      <c r="E724" s="27"/>
    </row>
    <row r="725" spans="2:5" ht="15.75">
      <c r="B725" s="21"/>
      <c r="C725" s="26"/>
      <c r="D725" s="27"/>
      <c r="E725" s="27"/>
    </row>
    <row r="726" spans="2:5" ht="15.75">
      <c r="B726" s="21"/>
      <c r="C726" s="26"/>
      <c r="D726" s="27"/>
      <c r="E726" s="27"/>
    </row>
    <row r="727" spans="2:5" ht="15.75">
      <c r="B727" s="21"/>
      <c r="C727" s="26"/>
      <c r="D727" s="27"/>
      <c r="E727" s="27"/>
    </row>
    <row r="728" spans="2:5" ht="15.75">
      <c r="B728" s="21"/>
      <c r="C728" s="26"/>
      <c r="D728" s="27"/>
      <c r="E728" s="27"/>
    </row>
    <row r="729" spans="2:5" ht="15.75">
      <c r="B729" s="21"/>
      <c r="C729" s="26"/>
      <c r="D729" s="27"/>
      <c r="E729" s="27"/>
    </row>
    <row r="730" spans="2:5" ht="15.75">
      <c r="B730" s="21"/>
      <c r="C730" s="26"/>
      <c r="D730" s="27"/>
      <c r="E730" s="27"/>
    </row>
    <row r="731" spans="2:5" ht="15.75">
      <c r="B731" s="21"/>
      <c r="C731" s="26"/>
      <c r="D731" s="27"/>
      <c r="E731" s="27"/>
    </row>
    <row r="732" spans="2:5" ht="15.75">
      <c r="B732" s="21"/>
      <c r="C732" s="26"/>
      <c r="D732" s="27"/>
      <c r="E732" s="27"/>
    </row>
    <row r="733" spans="2:5" ht="15.75">
      <c r="B733" s="21"/>
      <c r="C733" s="26"/>
      <c r="D733" s="27"/>
      <c r="E733" s="27"/>
    </row>
    <row r="734" spans="2:5" ht="15.75">
      <c r="B734" s="21"/>
      <c r="C734" s="26"/>
      <c r="D734" s="27"/>
      <c r="E734" s="27"/>
    </row>
    <row r="735" spans="2:5" ht="15.75">
      <c r="B735" s="21"/>
      <c r="C735" s="26"/>
      <c r="D735" s="27"/>
      <c r="E735" s="27"/>
    </row>
    <row r="736" spans="2:5" ht="15.75">
      <c r="B736" s="21"/>
      <c r="C736" s="26"/>
      <c r="D736" s="27"/>
      <c r="E736" s="27"/>
    </row>
    <row r="737" spans="2:5" ht="15.75">
      <c r="B737" s="21"/>
      <c r="C737" s="26"/>
      <c r="D737" s="27"/>
      <c r="E737" s="27"/>
    </row>
    <row r="738" spans="2:5" ht="15.75">
      <c r="B738" s="21"/>
      <c r="C738" s="26"/>
      <c r="D738" s="27"/>
      <c r="E738" s="27"/>
    </row>
    <row r="739" spans="2:5" ht="15.75">
      <c r="B739" s="21"/>
      <c r="C739" s="26"/>
      <c r="D739" s="27"/>
      <c r="E739" s="27"/>
    </row>
    <row r="740" spans="2:5" ht="15.75">
      <c r="B740" s="21"/>
      <c r="C740" s="26"/>
      <c r="D740" s="27"/>
      <c r="E740" s="27"/>
    </row>
    <row r="741" spans="2:5" ht="15.75">
      <c r="B741" s="21"/>
      <c r="C741" s="26"/>
      <c r="D741" s="27"/>
      <c r="E741" s="27"/>
    </row>
    <row r="742" spans="2:5" ht="15.75">
      <c r="B742" s="21"/>
      <c r="C742" s="26"/>
      <c r="D742" s="27"/>
      <c r="E742" s="27"/>
    </row>
    <row r="743" spans="2:5" ht="15.75">
      <c r="B743" s="21"/>
      <c r="C743" s="26"/>
      <c r="D743" s="27"/>
      <c r="E743" s="27"/>
    </row>
    <row r="744" spans="2:5" ht="15.75">
      <c r="B744" s="21"/>
      <c r="C744" s="26"/>
      <c r="D744" s="27"/>
      <c r="E744" s="27"/>
    </row>
    <row r="745" spans="2:5" ht="15.75">
      <c r="B745" s="21"/>
      <c r="C745" s="26"/>
      <c r="D745" s="27"/>
      <c r="E745" s="27"/>
    </row>
    <row r="746" spans="2:5" ht="15.75">
      <c r="B746" s="21"/>
      <c r="C746" s="26"/>
      <c r="D746" s="27"/>
      <c r="E746" s="27"/>
    </row>
    <row r="747" spans="2:5" ht="15.75">
      <c r="B747" s="21"/>
      <c r="C747" s="26"/>
      <c r="D747" s="27"/>
      <c r="E747" s="27"/>
    </row>
    <row r="748" spans="2:5" ht="15.75">
      <c r="B748" s="21"/>
      <c r="C748" s="26"/>
      <c r="D748" s="27"/>
      <c r="E748" s="27"/>
    </row>
    <row r="749" spans="2:5" ht="15.75">
      <c r="B749" s="21"/>
      <c r="C749" s="26"/>
      <c r="D749" s="27"/>
      <c r="E749" s="27"/>
    </row>
    <row r="750" spans="2:5" ht="15.75">
      <c r="B750" s="21"/>
      <c r="C750" s="26"/>
      <c r="D750" s="27"/>
      <c r="E750" s="27"/>
    </row>
    <row r="751" spans="2:5" ht="15.75">
      <c r="B751" s="21"/>
      <c r="C751" s="26"/>
      <c r="D751" s="27"/>
      <c r="E751" s="27"/>
    </row>
    <row r="752" spans="2:5" ht="15.75">
      <c r="B752" s="21"/>
      <c r="C752" s="26"/>
      <c r="D752" s="27"/>
      <c r="E752" s="27"/>
    </row>
    <row r="753" spans="2:5" ht="15.75">
      <c r="B753" s="21"/>
      <c r="C753" s="26"/>
      <c r="D753" s="27"/>
      <c r="E753" s="27"/>
    </row>
    <row r="754" spans="2:5" ht="15.75">
      <c r="B754" s="21"/>
      <c r="C754" s="26"/>
      <c r="D754" s="27"/>
      <c r="E754" s="27"/>
    </row>
    <row r="755" spans="2:5" ht="15.75">
      <c r="B755" s="21"/>
      <c r="C755" s="26"/>
      <c r="D755" s="27"/>
      <c r="E755" s="27"/>
    </row>
    <row r="756" spans="2:5" ht="15.75">
      <c r="B756" s="21"/>
      <c r="C756" s="26"/>
      <c r="D756" s="27"/>
      <c r="E756" s="27"/>
    </row>
    <row r="757" spans="2:5" ht="15.75">
      <c r="B757" s="21"/>
      <c r="C757" s="26"/>
      <c r="D757" s="27"/>
      <c r="E757" s="27"/>
    </row>
    <row r="758" spans="2:5" ht="15.75">
      <c r="B758" s="21"/>
      <c r="C758" s="26"/>
      <c r="D758" s="27"/>
      <c r="E758" s="27"/>
    </row>
    <row r="759" spans="2:5" ht="15.75">
      <c r="B759" s="21"/>
      <c r="C759" s="26"/>
      <c r="D759" s="27"/>
      <c r="E759" s="27"/>
    </row>
    <row r="760" spans="2:5" ht="15.75">
      <c r="B760" s="21"/>
      <c r="C760" s="26"/>
      <c r="D760" s="27"/>
      <c r="E760" s="27"/>
    </row>
    <row r="761" spans="2:5" ht="15.75">
      <c r="B761" s="21"/>
      <c r="C761" s="26"/>
      <c r="D761" s="27"/>
      <c r="E761" s="27"/>
    </row>
    <row r="762" spans="2:5" ht="15.75">
      <c r="B762" s="21"/>
      <c r="C762" s="26"/>
      <c r="D762" s="27"/>
      <c r="E762" s="27"/>
    </row>
    <row r="763" spans="2:5" ht="15.75">
      <c r="B763" s="21"/>
      <c r="C763" s="26"/>
      <c r="D763" s="27"/>
      <c r="E763" s="27"/>
    </row>
    <row r="764" spans="2:5" ht="15.75">
      <c r="B764" s="21"/>
      <c r="C764" s="26"/>
      <c r="D764" s="27"/>
      <c r="E764" s="27"/>
    </row>
    <row r="765" spans="2:5" ht="15.75">
      <c r="B765" s="21"/>
      <c r="C765" s="26"/>
      <c r="D765" s="27"/>
      <c r="E765" s="27"/>
    </row>
    <row r="766" spans="2:5" ht="15.75">
      <c r="B766" s="21"/>
      <c r="C766" s="26"/>
      <c r="D766" s="27"/>
      <c r="E766" s="27"/>
    </row>
    <row r="767" spans="2:5" ht="15.75">
      <c r="B767" s="21"/>
      <c r="C767" s="26"/>
      <c r="D767" s="27"/>
      <c r="E767" s="27"/>
    </row>
    <row r="768" spans="2:5" ht="15.75">
      <c r="B768" s="21"/>
      <c r="C768" s="26"/>
      <c r="D768" s="27"/>
      <c r="E768" s="27"/>
    </row>
    <row r="769" spans="2:5" ht="15.75">
      <c r="B769" s="21"/>
      <c r="C769" s="26"/>
      <c r="D769" s="27"/>
      <c r="E769" s="27"/>
    </row>
    <row r="770" spans="2:5" ht="15.75">
      <c r="B770" s="21"/>
      <c r="C770" s="26"/>
      <c r="D770" s="27"/>
      <c r="E770" s="27"/>
    </row>
    <row r="771" spans="2:5" ht="15.75">
      <c r="B771" s="21"/>
      <c r="C771" s="26"/>
      <c r="D771" s="27"/>
      <c r="E771" s="27"/>
    </row>
    <row r="772" spans="2:5" ht="15.75">
      <c r="B772" s="21"/>
      <c r="C772" s="26"/>
      <c r="D772" s="27"/>
      <c r="E772" s="27"/>
    </row>
    <row r="773" spans="2:5" ht="15.75">
      <c r="B773" s="21"/>
      <c r="C773" s="26"/>
      <c r="D773" s="27"/>
      <c r="E773" s="27"/>
    </row>
    <row r="774" spans="2:5" ht="15.75">
      <c r="B774" s="21"/>
      <c r="C774" s="26"/>
      <c r="D774" s="27"/>
      <c r="E774" s="27"/>
    </row>
    <row r="775" spans="2:5" ht="15.75">
      <c r="B775" s="21"/>
      <c r="C775" s="26"/>
      <c r="D775" s="27"/>
      <c r="E775" s="27"/>
    </row>
    <row r="776" spans="2:5" ht="15.75">
      <c r="B776" s="21"/>
      <c r="C776" s="26"/>
      <c r="D776" s="27"/>
      <c r="E776" s="27"/>
    </row>
    <row r="777" spans="2:5" ht="15.75">
      <c r="B777" s="21"/>
      <c r="C777" s="26"/>
      <c r="D777" s="27"/>
      <c r="E777" s="27"/>
    </row>
    <row r="778" spans="2:5" ht="15.75">
      <c r="B778" s="21"/>
      <c r="C778" s="26"/>
      <c r="D778" s="27"/>
      <c r="E778" s="27"/>
    </row>
    <row r="779" spans="2:5" ht="15.75">
      <c r="B779" s="21"/>
      <c r="C779" s="26"/>
      <c r="D779" s="27"/>
      <c r="E779" s="27"/>
    </row>
    <row r="780" spans="2:5" ht="15.75">
      <c r="B780" s="21"/>
      <c r="C780" s="26"/>
      <c r="D780" s="27"/>
      <c r="E780" s="27"/>
    </row>
    <row r="781" spans="2:5" ht="15.75">
      <c r="B781" s="21"/>
      <c r="C781" s="26"/>
      <c r="D781" s="27"/>
      <c r="E781" s="27"/>
    </row>
    <row r="782" spans="2:5" ht="15.75">
      <c r="B782" s="21"/>
      <c r="C782" s="26"/>
      <c r="D782" s="27"/>
      <c r="E782" s="27"/>
    </row>
    <row r="783" spans="2:5" ht="15.75">
      <c r="B783" s="21"/>
      <c r="C783" s="26"/>
      <c r="D783" s="27"/>
      <c r="E783" s="27"/>
    </row>
    <row r="784" spans="2:5" ht="15.75">
      <c r="B784" s="21"/>
      <c r="C784" s="26"/>
      <c r="D784" s="27"/>
      <c r="E784" s="27"/>
    </row>
    <row r="785" spans="2:5" ht="15.75">
      <c r="B785" s="21"/>
      <c r="C785" s="26"/>
      <c r="D785" s="27"/>
      <c r="E785" s="27"/>
    </row>
    <row r="786" spans="2:5" ht="15.75">
      <c r="B786" s="21"/>
      <c r="C786" s="26"/>
      <c r="D786" s="27"/>
      <c r="E786" s="27"/>
    </row>
    <row r="787" spans="2:5" ht="15.75">
      <c r="B787" s="21"/>
      <c r="C787" s="26"/>
      <c r="D787" s="27"/>
      <c r="E787" s="27"/>
    </row>
    <row r="788" spans="2:5" ht="15.75">
      <c r="B788" s="21"/>
      <c r="C788" s="26"/>
      <c r="D788" s="27"/>
      <c r="E788" s="27"/>
    </row>
    <row r="789" spans="2:5" ht="15.75">
      <c r="B789" s="21"/>
      <c r="C789" s="26"/>
      <c r="D789" s="27"/>
      <c r="E789" s="27"/>
    </row>
    <row r="790" spans="2:5" ht="15.75">
      <c r="B790" s="21"/>
      <c r="C790" s="26"/>
      <c r="D790" s="27"/>
      <c r="E790" s="27"/>
    </row>
    <row r="791" spans="2:5" ht="15.75">
      <c r="B791" s="21"/>
      <c r="C791" s="26"/>
      <c r="D791" s="27"/>
      <c r="E791" s="27"/>
    </row>
    <row r="792" spans="2:5" ht="15.75">
      <c r="B792" s="21"/>
      <c r="C792" s="26"/>
      <c r="D792" s="27"/>
      <c r="E792" s="27"/>
    </row>
    <row r="793" spans="2:5" ht="15.75">
      <c r="B793" s="21"/>
      <c r="C793" s="26"/>
      <c r="D793" s="27"/>
      <c r="E793" s="27"/>
    </row>
    <row r="794" spans="2:5" ht="15.75">
      <c r="B794" s="21"/>
      <c r="C794" s="26"/>
      <c r="D794" s="27"/>
      <c r="E794" s="27"/>
    </row>
    <row r="795" spans="2:5" ht="15.75">
      <c r="B795" s="21"/>
      <c r="C795" s="26"/>
      <c r="D795" s="27"/>
      <c r="E795" s="27"/>
    </row>
    <row r="796" spans="2:5" ht="15.75">
      <c r="B796" s="21"/>
      <c r="C796" s="26"/>
      <c r="D796" s="27"/>
      <c r="E796" s="27"/>
    </row>
    <row r="797" spans="2:5" ht="15.75">
      <c r="B797" s="21"/>
      <c r="C797" s="26"/>
      <c r="D797" s="27"/>
      <c r="E797" s="27"/>
    </row>
    <row r="798" spans="2:5" ht="15.75">
      <c r="B798" s="21"/>
      <c r="C798" s="26"/>
      <c r="D798" s="27"/>
      <c r="E798" s="27"/>
    </row>
    <row r="799" spans="2:5" ht="15.75">
      <c r="B799" s="28"/>
      <c r="C799" s="29"/>
      <c r="D799" s="30"/>
      <c r="E799" s="31"/>
    </row>
  </sheetData>
  <sheetProtection/>
  <mergeCells count="85">
    <mergeCell ref="A89:E89"/>
    <mergeCell ref="A87:E87"/>
    <mergeCell ref="A93:E93"/>
    <mergeCell ref="A180:E180"/>
    <mergeCell ref="A186:E186"/>
    <mergeCell ref="A189:E189"/>
    <mergeCell ref="A135:E135"/>
    <mergeCell ref="A138:E138"/>
    <mergeCell ref="A163:E163"/>
    <mergeCell ref="A69:E69"/>
    <mergeCell ref="A82:E82"/>
    <mergeCell ref="A85:E85"/>
    <mergeCell ref="A104:E104"/>
    <mergeCell ref="A110:E110"/>
    <mergeCell ref="A177:E177"/>
    <mergeCell ref="A157:E157"/>
    <mergeCell ref="A95:E95"/>
    <mergeCell ref="A99:E99"/>
    <mergeCell ref="A159:E159"/>
    <mergeCell ref="A59:E59"/>
    <mergeCell ref="F8:J8"/>
    <mergeCell ref="A9:K9"/>
    <mergeCell ref="A11:E12"/>
    <mergeCell ref="H11:H12"/>
    <mergeCell ref="I11:I12"/>
    <mergeCell ref="A19:E19"/>
    <mergeCell ref="A18:E18"/>
    <mergeCell ref="A37:E37"/>
    <mergeCell ref="A152:E152"/>
    <mergeCell ref="A145:E145"/>
    <mergeCell ref="A150:E150"/>
    <mergeCell ref="A109:E109"/>
    <mergeCell ref="A112:E112"/>
    <mergeCell ref="A132:E132"/>
    <mergeCell ref="A57:E57"/>
    <mergeCell ref="A2:K2"/>
    <mergeCell ref="A3:K3"/>
    <mergeCell ref="A4:K4"/>
    <mergeCell ref="A5:K5"/>
    <mergeCell ref="F11:F12"/>
    <mergeCell ref="A117:E117"/>
    <mergeCell ref="A105:E105"/>
    <mergeCell ref="A106:E106"/>
    <mergeCell ref="A42:E42"/>
    <mergeCell ref="A38:E38"/>
    <mergeCell ref="A126:E126"/>
    <mergeCell ref="A116:E116"/>
    <mergeCell ref="A113:E113"/>
    <mergeCell ref="A191:E191"/>
    <mergeCell ref="A137:E137"/>
    <mergeCell ref="A147:E147"/>
    <mergeCell ref="A171:E171"/>
    <mergeCell ref="A178:E178"/>
    <mergeCell ref="A181:E181"/>
    <mergeCell ref="A173:E173"/>
    <mergeCell ref="A141:E141"/>
    <mergeCell ref="A143:E143"/>
    <mergeCell ref="A155:E155"/>
    <mergeCell ref="A187:E187"/>
    <mergeCell ref="A190:E190"/>
    <mergeCell ref="A45:E45"/>
    <mergeCell ref="A134:E134"/>
    <mergeCell ref="A68:E68"/>
    <mergeCell ref="A81:E81"/>
    <mergeCell ref="A97:E97"/>
    <mergeCell ref="A154:E154"/>
    <mergeCell ref="A172:E172"/>
    <mergeCell ref="A115:E115"/>
    <mergeCell ref="A49:E49"/>
    <mergeCell ref="A51:E51"/>
    <mergeCell ref="A63:E63"/>
    <mergeCell ref="A84:E84"/>
    <mergeCell ref="A64:E64"/>
    <mergeCell ref="A101:E101"/>
    <mergeCell ref="A103:E103"/>
    <mergeCell ref="A46:E46"/>
    <mergeCell ref="A65:E65"/>
    <mergeCell ref="A91:E91"/>
    <mergeCell ref="A61:E61"/>
    <mergeCell ref="K11:K12"/>
    <mergeCell ref="G11:G12"/>
    <mergeCell ref="J11:J12"/>
    <mergeCell ref="A53:E53"/>
    <mergeCell ref="A55:E55"/>
    <mergeCell ref="A41:E4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2022-09-02T07:06:28Z</dcterms:modified>
  <cp:category/>
  <cp:version/>
  <cp:contentType/>
  <cp:contentStatus/>
</cp:coreProperties>
</file>